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75" windowHeight="12180" activeTab="5"/>
  </bookViews>
  <sheets>
    <sheet name="Initial Trt" sheetId="1" r:id="rId1"/>
    <sheet name="Resin" sheetId="2" r:id="rId2"/>
    <sheet name="Total Biomass" sheetId="3" r:id="rId3"/>
    <sheet name="C&amp;N" sheetId="4" r:id="rId4"/>
    <sheet name="Seed Data" sheetId="5" r:id="rId5"/>
    <sheet name="Plant Data" sheetId="6" r:id="rId6"/>
  </sheets>
  <definedNames/>
  <calcPr fullCalcOnLoad="1"/>
</workbook>
</file>

<file path=xl/sharedStrings.xml><?xml version="1.0" encoding="utf-8"?>
<sst xmlns="http://schemas.openxmlformats.org/spreadsheetml/2006/main" count="224" uniqueCount="119">
  <si>
    <t>Tank #</t>
  </si>
  <si>
    <t>Sulfate</t>
  </si>
  <si>
    <t>Treatment</t>
  </si>
  <si>
    <t>Tank Volume 180L</t>
  </si>
  <si>
    <t>SO4/Na2SO4  =  96/142</t>
  </si>
  <si>
    <t>Na2SO4</t>
  </si>
  <si>
    <t>mg</t>
  </si>
  <si>
    <t>g</t>
  </si>
  <si>
    <t>SO4</t>
  </si>
  <si>
    <t>treatment</t>
  </si>
  <si>
    <t xml:space="preserve"> </t>
  </si>
  <si>
    <t>trt</t>
  </si>
  <si>
    <t>tank</t>
  </si>
  <si>
    <t>conc</t>
  </si>
  <si>
    <t>to add (g)</t>
  </si>
  <si>
    <t>deficiet (g)</t>
  </si>
  <si>
    <t>deficiet (mg)</t>
  </si>
  <si>
    <t>applied 8/5</t>
  </si>
  <si>
    <t>Stems</t>
  </si>
  <si>
    <t>extra</t>
  </si>
  <si>
    <t>shoots</t>
  </si>
  <si>
    <t>Total</t>
  </si>
  <si>
    <t>wet wt</t>
  </si>
  <si>
    <t>Dry wt</t>
  </si>
  <si>
    <t>tare</t>
  </si>
  <si>
    <t>dry wt</t>
  </si>
  <si>
    <t>SO4 conc</t>
  </si>
  <si>
    <t>Dry Wt</t>
  </si>
  <si>
    <t>Ratio</t>
  </si>
  <si>
    <t>Total Dry</t>
  </si>
  <si>
    <t>Biomass</t>
  </si>
  <si>
    <t>Mean</t>
  </si>
  <si>
    <t>Plant Wt</t>
  </si>
  <si>
    <t>ID</t>
  </si>
  <si>
    <t>Plant ID</t>
  </si>
  <si>
    <t>Shoot Wt</t>
  </si>
  <si>
    <t>Root Wt</t>
  </si>
  <si>
    <t>Row #</t>
  </si>
  <si>
    <t>Plants</t>
  </si>
  <si>
    <t xml:space="preserve"> + Sample</t>
  </si>
  <si>
    <t>Sample</t>
  </si>
  <si>
    <t>Dry Wt 6</t>
  </si>
  <si>
    <t>row</t>
  </si>
  <si>
    <t>Mean Plant</t>
  </si>
  <si>
    <t>NH4-N</t>
  </si>
  <si>
    <t>11 Resin</t>
  </si>
  <si>
    <t>S Tank</t>
  </si>
  <si>
    <t>ug/ml</t>
  </si>
  <si>
    <t>Sum of wt</t>
  </si>
  <si>
    <t>stem</t>
  </si>
  <si>
    <t>root</t>
  </si>
  <si>
    <t>root:stem</t>
  </si>
  <si>
    <t>Root N</t>
  </si>
  <si>
    <t>Root C</t>
  </si>
  <si>
    <t>Seed N</t>
  </si>
  <si>
    <t>Seed C</t>
  </si>
  <si>
    <t>Stem N</t>
  </si>
  <si>
    <t>Stem 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</si>
  <si>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</si>
  <si>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</si>
  <si>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</si>
  <si>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</si>
  <si>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</si>
  <si>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</si>
  <si>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</si>
  <si>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</si>
  <si>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</si>
  <si>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</si>
  <si>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</si>
  <si>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</si>
  <si>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</si>
  <si>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</si>
  <si>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</si>
  <si>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</si>
  <si>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</si>
  <si>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</si>
  <si>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</si>
  <si>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</si>
  <si>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</si>
  <si>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</si>
  <si>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</si>
  <si>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</si>
  <si>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</si>
  <si>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</si>
  <si>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</si>
  <si>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</si>
  <si>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</si>
  <si>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</si>
  <si>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Resin N</t>
  </si>
  <si>
    <t>.</t>
  </si>
  <si>
    <t>Pedicle Wt</t>
  </si>
  <si>
    <t>Seeds</t>
  </si>
  <si>
    <t>Viable</t>
  </si>
  <si>
    <t xml:space="preserve">Seeds </t>
  </si>
  <si>
    <t>Worm</t>
  </si>
  <si>
    <t>Seed Wt</t>
  </si>
  <si>
    <t>Pedicle #</t>
  </si>
  <si>
    <t>Seeds #</t>
  </si>
  <si>
    <t>Viable:Total</t>
  </si>
  <si>
    <t>NonViable</t>
  </si>
  <si>
    <t>(calc)</t>
  </si>
  <si>
    <t>(viable)</t>
  </si>
  <si>
    <t>viable</t>
  </si>
  <si>
    <t>root C:N</t>
  </si>
  <si>
    <t>Seed C:N</t>
  </si>
  <si>
    <t>Stem C:N</t>
  </si>
  <si>
    <t>Seeds (m2)</t>
  </si>
  <si>
    <t># Plants</t>
  </si>
  <si>
    <t xml:space="preserve">mean # </t>
  </si>
  <si>
    <t>viable seed</t>
  </si>
  <si>
    <t>Std error</t>
  </si>
  <si>
    <t>per plant</t>
  </si>
  <si>
    <t># of plants</t>
  </si>
  <si>
    <t>per tank</t>
  </si>
  <si>
    <t># seeds</t>
  </si>
  <si>
    <t>per m2</t>
  </si>
  <si>
    <t>level</t>
  </si>
  <si>
    <t>Dry Biomass</t>
  </si>
  <si>
    <t>ug/g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</si>
</sst>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9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0">
      <selection activeCell="H40" sqref="H40"/>
    </sheetView>
  </sheetViews>
  <sheetFormatPr defaultColWidth="9.140625" defaultRowHeight="12"/>
  <sheetData>
    <row r="1" spans="15:22" ht="12">
      <c r="O1" t="s">
        <v>17</v>
      </c>
      <c r="Q1" s="4"/>
      <c r="R1" s="4"/>
      <c r="S1" s="4"/>
      <c r="T1" s="4"/>
      <c r="U1" s="4"/>
      <c r="V1" s="4"/>
    </row>
    <row r="2" spans="1:22" ht="12">
      <c r="A2" t="s">
        <v>1</v>
      </c>
      <c r="B2" t="s">
        <v>1</v>
      </c>
      <c r="D2" s="1"/>
      <c r="E2" s="1"/>
      <c r="Q2" s="4"/>
      <c r="R2" s="4"/>
      <c r="S2" s="4"/>
      <c r="T2" s="4"/>
      <c r="U2" s="4"/>
      <c r="V2" s="4"/>
    </row>
    <row r="3" spans="1:22" ht="12">
      <c r="A3" t="s">
        <v>0</v>
      </c>
      <c r="B3" t="s">
        <v>2</v>
      </c>
      <c r="D3" s="1"/>
      <c r="E3" s="1"/>
      <c r="K3" t="s">
        <v>8</v>
      </c>
      <c r="M3" t="s">
        <v>8</v>
      </c>
      <c r="O3" t="s">
        <v>5</v>
      </c>
      <c r="Q3" s="4"/>
      <c r="R3" s="4"/>
      <c r="S3" s="4"/>
      <c r="T3" s="5"/>
      <c r="U3" s="4"/>
      <c r="V3" s="4"/>
    </row>
    <row r="4" spans="4:22" ht="12">
      <c r="D4" s="1"/>
      <c r="E4" s="1"/>
      <c r="G4" t="s">
        <v>11</v>
      </c>
      <c r="H4" t="s">
        <v>12</v>
      </c>
      <c r="I4" t="s">
        <v>13</v>
      </c>
      <c r="J4" t="s">
        <v>11</v>
      </c>
      <c r="K4" t="s">
        <v>16</v>
      </c>
      <c r="M4" t="s">
        <v>15</v>
      </c>
      <c r="O4" t="s">
        <v>14</v>
      </c>
      <c r="Q4" s="4"/>
      <c r="R4" s="4"/>
      <c r="S4" s="4"/>
      <c r="T4" s="5"/>
      <c r="U4" s="4"/>
      <c r="V4" s="4"/>
    </row>
    <row r="5" spans="4:22" ht="12">
      <c r="D5" s="1"/>
      <c r="E5" s="1"/>
      <c r="Q5" s="4"/>
      <c r="R5" s="4"/>
      <c r="S5" s="4"/>
      <c r="T5" s="5"/>
      <c r="U5" s="4"/>
      <c r="V5" s="4"/>
    </row>
    <row r="6" spans="1:22" ht="12">
      <c r="A6">
        <v>1</v>
      </c>
      <c r="B6">
        <v>5</v>
      </c>
      <c r="D6" s="1"/>
      <c r="E6" s="1"/>
      <c r="G6">
        <v>1</v>
      </c>
      <c r="H6" s="2">
        <v>4</v>
      </c>
      <c r="I6" s="3">
        <v>4.92</v>
      </c>
      <c r="J6">
        <v>1</v>
      </c>
      <c r="K6">
        <f>(180*J6)-(180*I6)</f>
        <v>-705.6</v>
      </c>
      <c r="M6" s="1">
        <f>K6*0.001</f>
        <v>-0.7056</v>
      </c>
      <c r="O6" s="1">
        <f>M6*(142/96)</f>
        <v>-1.0437</v>
      </c>
      <c r="Q6" s="4"/>
      <c r="R6" s="6"/>
      <c r="S6" s="4"/>
      <c r="T6" s="5"/>
      <c r="U6" s="4"/>
      <c r="V6" s="4"/>
    </row>
    <row r="7" spans="1:22" ht="12">
      <c r="A7">
        <v>2</v>
      </c>
      <c r="B7">
        <v>4</v>
      </c>
      <c r="D7" s="1"/>
      <c r="E7" s="1"/>
      <c r="G7">
        <v>1</v>
      </c>
      <c r="H7" s="2">
        <v>9</v>
      </c>
      <c r="I7" s="3">
        <v>5.76</v>
      </c>
      <c r="J7">
        <v>1</v>
      </c>
      <c r="K7">
        <f aca="true" t="shared" si="0" ref="K7:K35">(180*J7)-(180*I7)</f>
        <v>-856.8</v>
      </c>
      <c r="M7" s="1">
        <f aca="true" t="shared" si="1" ref="M7:M35">K7*0.001</f>
        <v>-0.8568</v>
      </c>
      <c r="O7" s="1">
        <f aca="true" t="shared" si="2" ref="O7:O35">M7*(142/96)</f>
        <v>-1.26735</v>
      </c>
      <c r="Q7" s="4"/>
      <c r="R7" s="6"/>
      <c r="S7" s="4"/>
      <c r="T7" s="5"/>
      <c r="U7" s="4"/>
      <c r="V7" s="4"/>
    </row>
    <row r="8" spans="1:22" ht="12">
      <c r="A8">
        <v>3</v>
      </c>
      <c r="B8">
        <v>2</v>
      </c>
      <c r="D8" s="1"/>
      <c r="E8" s="1"/>
      <c r="G8">
        <v>1</v>
      </c>
      <c r="H8" s="2">
        <v>13</v>
      </c>
      <c r="I8" s="3">
        <v>4.94</v>
      </c>
      <c r="J8">
        <v>1</v>
      </c>
      <c r="K8">
        <f t="shared" si="0"/>
        <v>-709.2</v>
      </c>
      <c r="M8" s="1">
        <f t="shared" si="1"/>
        <v>-0.7092</v>
      </c>
      <c r="O8" s="1">
        <f t="shared" si="2"/>
        <v>-1.049025</v>
      </c>
      <c r="Q8" s="4"/>
      <c r="R8" s="6"/>
      <c r="S8" s="4"/>
      <c r="T8" s="5"/>
      <c r="U8" s="4"/>
      <c r="V8" s="4"/>
    </row>
    <row r="9" spans="1:22" ht="12">
      <c r="A9">
        <v>4</v>
      </c>
      <c r="B9">
        <v>1</v>
      </c>
      <c r="D9" s="1"/>
      <c r="E9" s="1"/>
      <c r="G9">
        <v>1</v>
      </c>
      <c r="H9" s="2">
        <v>23</v>
      </c>
      <c r="I9" s="3">
        <v>4.75</v>
      </c>
      <c r="J9">
        <v>1</v>
      </c>
      <c r="K9">
        <f t="shared" si="0"/>
        <v>-675</v>
      </c>
      <c r="M9" s="1">
        <f t="shared" si="1"/>
        <v>-0.675</v>
      </c>
      <c r="O9" s="1">
        <f t="shared" si="2"/>
        <v>-0.9984375000000001</v>
      </c>
      <c r="Q9" s="4"/>
      <c r="R9" s="6"/>
      <c r="S9" s="4"/>
      <c r="T9" s="5"/>
      <c r="U9" s="4"/>
      <c r="V9" s="4"/>
    </row>
    <row r="10" spans="1:22" ht="12">
      <c r="A10">
        <v>5</v>
      </c>
      <c r="B10">
        <v>3</v>
      </c>
      <c r="D10" s="1"/>
      <c r="E10" s="1"/>
      <c r="G10">
        <v>1</v>
      </c>
      <c r="H10" s="2">
        <v>25</v>
      </c>
      <c r="I10" s="3">
        <v>4.87</v>
      </c>
      <c r="J10">
        <v>1</v>
      </c>
      <c r="K10">
        <f t="shared" si="0"/>
        <v>-696.6</v>
      </c>
      <c r="M10" s="1">
        <f t="shared" si="1"/>
        <v>-0.6966</v>
      </c>
      <c r="O10" s="1">
        <f t="shared" si="2"/>
        <v>-1.0303875</v>
      </c>
      <c r="Q10" s="4"/>
      <c r="R10" s="6"/>
      <c r="S10" s="4"/>
      <c r="T10" s="5"/>
      <c r="U10" s="4"/>
      <c r="V10" s="4"/>
    </row>
    <row r="11" spans="1:22" ht="12">
      <c r="A11">
        <v>6</v>
      </c>
      <c r="B11">
        <v>2</v>
      </c>
      <c r="D11" s="1"/>
      <c r="E11" s="1"/>
      <c r="G11">
        <v>1</v>
      </c>
      <c r="H11" s="2">
        <v>30</v>
      </c>
      <c r="I11" s="3">
        <v>5.65</v>
      </c>
      <c r="J11">
        <v>1</v>
      </c>
      <c r="K11">
        <f t="shared" si="0"/>
        <v>-837.0000000000001</v>
      </c>
      <c r="M11" s="1">
        <f t="shared" si="1"/>
        <v>-0.8370000000000001</v>
      </c>
      <c r="O11" s="1">
        <f t="shared" si="2"/>
        <v>-1.2380625</v>
      </c>
      <c r="Q11" s="4"/>
      <c r="R11" s="6"/>
      <c r="S11" s="4"/>
      <c r="T11" s="5"/>
      <c r="U11" s="4"/>
      <c r="V11" s="4"/>
    </row>
    <row r="12" spans="1:22" ht="12">
      <c r="A12">
        <v>7</v>
      </c>
      <c r="B12">
        <v>4</v>
      </c>
      <c r="D12" s="1"/>
      <c r="E12" s="1"/>
      <c r="G12">
        <v>2</v>
      </c>
      <c r="H12" s="2">
        <v>3</v>
      </c>
      <c r="I12" s="3">
        <v>30.47</v>
      </c>
      <c r="J12">
        <v>50</v>
      </c>
      <c r="K12">
        <f t="shared" si="0"/>
        <v>3515.4000000000005</v>
      </c>
      <c r="M12" s="1">
        <f t="shared" si="1"/>
        <v>3.5154000000000005</v>
      </c>
      <c r="O12" s="1">
        <f t="shared" si="2"/>
        <v>5.199862500000001</v>
      </c>
      <c r="Q12" s="4"/>
      <c r="R12" s="6"/>
      <c r="S12" s="4"/>
      <c r="T12" s="5"/>
      <c r="U12" s="4"/>
      <c r="V12" s="4"/>
    </row>
    <row r="13" spans="1:22" ht="12">
      <c r="A13">
        <v>8</v>
      </c>
      <c r="B13">
        <v>2</v>
      </c>
      <c r="D13" s="1"/>
      <c r="E13" s="1"/>
      <c r="G13">
        <v>2</v>
      </c>
      <c r="H13" s="2">
        <v>6</v>
      </c>
      <c r="I13" s="3">
        <v>29.04</v>
      </c>
      <c r="J13">
        <v>50</v>
      </c>
      <c r="K13">
        <f t="shared" si="0"/>
        <v>3772.8</v>
      </c>
      <c r="M13" s="1">
        <f t="shared" si="1"/>
        <v>3.7728</v>
      </c>
      <c r="O13" s="1">
        <f t="shared" si="2"/>
        <v>5.5806000000000004</v>
      </c>
      <c r="Q13" s="4"/>
      <c r="R13" s="6"/>
      <c r="S13" s="4"/>
      <c r="T13" s="5"/>
      <c r="U13" s="4"/>
      <c r="V13" s="4"/>
    </row>
    <row r="14" spans="1:22" ht="12">
      <c r="A14">
        <v>9</v>
      </c>
      <c r="B14">
        <v>1</v>
      </c>
      <c r="D14" s="1"/>
      <c r="E14" s="1"/>
      <c r="G14">
        <v>2</v>
      </c>
      <c r="H14" s="2">
        <v>8</v>
      </c>
      <c r="I14" s="3">
        <v>32.44</v>
      </c>
      <c r="J14">
        <v>50</v>
      </c>
      <c r="K14">
        <f t="shared" si="0"/>
        <v>3160.8</v>
      </c>
      <c r="M14" s="1">
        <f t="shared" si="1"/>
        <v>3.1608</v>
      </c>
      <c r="O14" s="1">
        <f t="shared" si="2"/>
        <v>4.67535</v>
      </c>
      <c r="Q14" s="4"/>
      <c r="R14" s="6"/>
      <c r="S14" s="4"/>
      <c r="T14" s="5"/>
      <c r="U14" s="4"/>
      <c r="V14" s="4"/>
    </row>
    <row r="15" spans="1:22" ht="12">
      <c r="A15">
        <v>10</v>
      </c>
      <c r="B15">
        <v>3</v>
      </c>
      <c r="D15" s="1"/>
      <c r="E15" s="1"/>
      <c r="G15">
        <v>2</v>
      </c>
      <c r="H15" s="2">
        <v>16</v>
      </c>
      <c r="I15" s="3">
        <v>29.15</v>
      </c>
      <c r="J15">
        <v>50</v>
      </c>
      <c r="K15">
        <f t="shared" si="0"/>
        <v>3753</v>
      </c>
      <c r="M15" s="1">
        <f t="shared" si="1"/>
        <v>3.753</v>
      </c>
      <c r="O15" s="1">
        <f t="shared" si="2"/>
        <v>5.551312500000001</v>
      </c>
      <c r="Q15" s="4"/>
      <c r="R15" s="6"/>
      <c r="S15" s="4"/>
      <c r="T15" s="5"/>
      <c r="U15" s="4"/>
      <c r="V15" s="4"/>
    </row>
    <row r="16" spans="1:22" ht="12">
      <c r="A16">
        <v>11</v>
      </c>
      <c r="B16">
        <v>4</v>
      </c>
      <c r="D16" s="1"/>
      <c r="E16" s="1"/>
      <c r="G16">
        <v>2</v>
      </c>
      <c r="H16" s="2">
        <v>22</v>
      </c>
      <c r="I16" s="3">
        <v>27.55</v>
      </c>
      <c r="J16">
        <v>50</v>
      </c>
      <c r="K16">
        <f t="shared" si="0"/>
        <v>4041</v>
      </c>
      <c r="M16" s="1">
        <f t="shared" si="1"/>
        <v>4.041</v>
      </c>
      <c r="O16" s="1">
        <f t="shared" si="2"/>
        <v>5.977312500000001</v>
      </c>
      <c r="Q16" s="4"/>
      <c r="R16" s="6"/>
      <c r="S16" s="4"/>
      <c r="T16" s="5"/>
      <c r="U16" s="4"/>
      <c r="V16" s="4"/>
    </row>
    <row r="17" spans="1:22" ht="12">
      <c r="A17">
        <v>12</v>
      </c>
      <c r="B17">
        <v>5</v>
      </c>
      <c r="D17" s="1"/>
      <c r="E17" s="1"/>
      <c r="G17">
        <v>2</v>
      </c>
      <c r="H17" s="2">
        <v>28</v>
      </c>
      <c r="I17" s="3">
        <v>27.13</v>
      </c>
      <c r="J17">
        <v>50</v>
      </c>
      <c r="K17">
        <f t="shared" si="0"/>
        <v>4116.6</v>
      </c>
      <c r="M17" s="1">
        <f t="shared" si="1"/>
        <v>4.1166</v>
      </c>
      <c r="O17" s="1">
        <f t="shared" si="2"/>
        <v>6.0891375000000005</v>
      </c>
      <c r="Q17" s="4"/>
      <c r="R17" s="6"/>
      <c r="S17" s="4"/>
      <c r="T17" s="5"/>
      <c r="U17" s="4"/>
      <c r="V17" s="4"/>
    </row>
    <row r="18" spans="1:22" ht="12">
      <c r="A18">
        <v>13</v>
      </c>
      <c r="B18">
        <v>1</v>
      </c>
      <c r="D18" s="1"/>
      <c r="E18" s="1"/>
      <c r="G18">
        <v>3</v>
      </c>
      <c r="H18" s="2">
        <v>5</v>
      </c>
      <c r="I18" s="3">
        <v>55.57</v>
      </c>
      <c r="J18">
        <v>100</v>
      </c>
      <c r="K18">
        <f t="shared" si="0"/>
        <v>7997.4</v>
      </c>
      <c r="M18" s="1">
        <f t="shared" si="1"/>
        <v>7.9974</v>
      </c>
      <c r="O18" s="1">
        <f t="shared" si="2"/>
        <v>11.8294875</v>
      </c>
      <c r="Q18" s="4"/>
      <c r="R18" s="6"/>
      <c r="S18" s="4"/>
      <c r="T18" s="5"/>
      <c r="U18" s="4"/>
      <c r="V18" s="4"/>
    </row>
    <row r="19" spans="1:22" ht="12">
      <c r="A19">
        <v>14</v>
      </c>
      <c r="B19">
        <v>5</v>
      </c>
      <c r="D19" s="1"/>
      <c r="E19" s="1"/>
      <c r="G19">
        <v>3</v>
      </c>
      <c r="H19" s="2">
        <v>10</v>
      </c>
      <c r="I19" s="3">
        <v>107.18</v>
      </c>
      <c r="J19">
        <v>100</v>
      </c>
      <c r="K19">
        <f t="shared" si="0"/>
        <v>-1292.4000000000015</v>
      </c>
      <c r="M19" s="1">
        <f t="shared" si="1"/>
        <v>-1.2924000000000015</v>
      </c>
      <c r="O19" s="1">
        <f t="shared" si="2"/>
        <v>-1.9116750000000025</v>
      </c>
      <c r="Q19" s="4"/>
      <c r="R19" s="6"/>
      <c r="S19" s="4"/>
      <c r="T19" s="5"/>
      <c r="U19" s="4"/>
      <c r="V19" s="4"/>
    </row>
    <row r="20" spans="1:22" ht="12">
      <c r="A20">
        <v>15</v>
      </c>
      <c r="B20">
        <v>4</v>
      </c>
      <c r="D20" s="1"/>
      <c r="E20" s="1"/>
      <c r="G20">
        <v>3</v>
      </c>
      <c r="H20" s="2">
        <v>18</v>
      </c>
      <c r="I20" s="3">
        <v>53.33</v>
      </c>
      <c r="J20">
        <v>100</v>
      </c>
      <c r="K20">
        <f t="shared" si="0"/>
        <v>8400.6</v>
      </c>
      <c r="M20" s="1">
        <f t="shared" si="1"/>
        <v>8.4006</v>
      </c>
      <c r="O20" s="1">
        <f t="shared" si="2"/>
        <v>12.425887500000002</v>
      </c>
      <c r="Q20" s="4"/>
      <c r="R20" s="6"/>
      <c r="S20" s="4"/>
      <c r="T20" s="5"/>
      <c r="U20" s="4"/>
      <c r="V20" s="4"/>
    </row>
    <row r="21" spans="1:22" ht="12">
      <c r="A21">
        <v>16</v>
      </c>
      <c r="B21">
        <v>2</v>
      </c>
      <c r="D21" s="1"/>
      <c r="E21" s="1"/>
      <c r="G21">
        <v>3</v>
      </c>
      <c r="H21" s="2">
        <v>19</v>
      </c>
      <c r="I21" s="3">
        <v>50.77</v>
      </c>
      <c r="J21">
        <v>100</v>
      </c>
      <c r="K21">
        <f t="shared" si="0"/>
        <v>8861.4</v>
      </c>
      <c r="M21" s="1">
        <f t="shared" si="1"/>
        <v>8.8614</v>
      </c>
      <c r="O21" s="1">
        <f t="shared" si="2"/>
        <v>13.1074875</v>
      </c>
      <c r="Q21" s="4"/>
      <c r="R21" s="6"/>
      <c r="S21" s="4"/>
      <c r="T21" s="5"/>
      <c r="U21" s="4"/>
      <c r="V21" s="4"/>
    </row>
    <row r="22" spans="1:22" ht="12">
      <c r="A22">
        <v>17</v>
      </c>
      <c r="B22">
        <v>5</v>
      </c>
      <c r="D22" s="1"/>
      <c r="E22" s="1"/>
      <c r="G22">
        <v>3</v>
      </c>
      <c r="H22" s="2">
        <v>21</v>
      </c>
      <c r="I22" s="3">
        <v>53.16</v>
      </c>
      <c r="J22">
        <v>100</v>
      </c>
      <c r="K22">
        <f t="shared" si="0"/>
        <v>8431.2</v>
      </c>
      <c r="M22" s="1">
        <f t="shared" si="1"/>
        <v>8.4312</v>
      </c>
      <c r="O22" s="1">
        <f t="shared" si="2"/>
        <v>12.471150000000002</v>
      </c>
      <c r="Q22" s="4"/>
      <c r="R22" s="6"/>
      <c r="S22" s="4"/>
      <c r="T22" s="5"/>
      <c r="U22" s="4"/>
      <c r="V22" s="4"/>
    </row>
    <row r="23" spans="1:22" ht="12">
      <c r="A23">
        <v>18</v>
      </c>
      <c r="B23">
        <v>3</v>
      </c>
      <c r="D23" s="1"/>
      <c r="E23" s="1"/>
      <c r="G23">
        <v>3</v>
      </c>
      <c r="H23" s="2">
        <v>26</v>
      </c>
      <c r="I23" s="3">
        <v>49.06</v>
      </c>
      <c r="J23">
        <v>100</v>
      </c>
      <c r="K23">
        <f t="shared" si="0"/>
        <v>9169.199999999999</v>
      </c>
      <c r="M23" s="1">
        <f t="shared" si="1"/>
        <v>9.169199999999998</v>
      </c>
      <c r="O23" s="1">
        <f t="shared" si="2"/>
        <v>13.562774999999998</v>
      </c>
      <c r="Q23" s="4"/>
      <c r="R23" s="6"/>
      <c r="S23" s="4"/>
      <c r="T23" s="5"/>
      <c r="U23" s="4"/>
      <c r="V23" s="4"/>
    </row>
    <row r="24" spans="1:22" ht="12">
      <c r="A24">
        <v>19</v>
      </c>
      <c r="B24">
        <v>3</v>
      </c>
      <c r="D24" s="1"/>
      <c r="E24" s="1"/>
      <c r="G24">
        <v>4</v>
      </c>
      <c r="H24" s="2">
        <v>2</v>
      </c>
      <c r="I24" s="3">
        <v>81.65</v>
      </c>
      <c r="J24">
        <v>150</v>
      </c>
      <c r="K24">
        <f t="shared" si="0"/>
        <v>12302.999999999998</v>
      </c>
      <c r="M24" s="1">
        <f t="shared" si="1"/>
        <v>12.302999999999999</v>
      </c>
      <c r="O24" s="1">
        <f t="shared" si="2"/>
        <v>18.1981875</v>
      </c>
      <c r="Q24" s="4"/>
      <c r="R24" s="6"/>
      <c r="S24" s="4"/>
      <c r="T24" s="5"/>
      <c r="U24" s="4"/>
      <c r="V24" s="4"/>
    </row>
    <row r="25" spans="1:22" ht="12">
      <c r="A25">
        <v>20</v>
      </c>
      <c r="B25">
        <v>5</v>
      </c>
      <c r="D25" s="1"/>
      <c r="E25" s="1"/>
      <c r="G25">
        <v>4</v>
      </c>
      <c r="H25" s="2">
        <v>7</v>
      </c>
      <c r="I25" s="3">
        <v>81.99</v>
      </c>
      <c r="J25">
        <v>150</v>
      </c>
      <c r="K25">
        <f t="shared" si="0"/>
        <v>12241.800000000001</v>
      </c>
      <c r="M25" s="1">
        <f t="shared" si="1"/>
        <v>12.241800000000001</v>
      </c>
      <c r="O25" s="1">
        <f t="shared" si="2"/>
        <v>18.107662500000004</v>
      </c>
      <c r="Q25" s="4"/>
      <c r="R25" s="6"/>
      <c r="S25" s="4"/>
      <c r="T25" s="5"/>
      <c r="U25" s="4"/>
      <c r="V25" s="4"/>
    </row>
    <row r="26" spans="1:22" ht="12">
      <c r="A26">
        <v>21</v>
      </c>
      <c r="B26">
        <v>3</v>
      </c>
      <c r="D26" s="1"/>
      <c r="E26" s="1"/>
      <c r="G26">
        <v>4</v>
      </c>
      <c r="H26" s="2">
        <v>11</v>
      </c>
      <c r="I26" s="3">
        <v>83.66</v>
      </c>
      <c r="J26">
        <v>150</v>
      </c>
      <c r="K26">
        <f t="shared" si="0"/>
        <v>11941.2</v>
      </c>
      <c r="M26" s="1">
        <f t="shared" si="1"/>
        <v>11.9412</v>
      </c>
      <c r="O26" s="1">
        <f t="shared" si="2"/>
        <v>17.663025</v>
      </c>
      <c r="Q26" s="4"/>
      <c r="R26" s="6"/>
      <c r="S26" s="4"/>
      <c r="T26" s="5"/>
      <c r="U26" s="4"/>
      <c r="V26" s="4"/>
    </row>
    <row r="27" spans="1:22" ht="12">
      <c r="A27">
        <v>22</v>
      </c>
      <c r="B27">
        <v>2</v>
      </c>
      <c r="D27" s="1"/>
      <c r="E27" s="1"/>
      <c r="G27">
        <v>4</v>
      </c>
      <c r="H27" s="2">
        <v>15</v>
      </c>
      <c r="I27" s="3">
        <v>81.27</v>
      </c>
      <c r="J27">
        <v>150</v>
      </c>
      <c r="K27">
        <f t="shared" si="0"/>
        <v>12371.400000000001</v>
      </c>
      <c r="M27" s="1">
        <f t="shared" si="1"/>
        <v>12.371400000000001</v>
      </c>
      <c r="O27" s="1">
        <f t="shared" si="2"/>
        <v>18.299362500000004</v>
      </c>
      <c r="Q27" s="4"/>
      <c r="R27" s="6"/>
      <c r="S27" s="4"/>
      <c r="T27" s="5"/>
      <c r="U27" s="4"/>
      <c r="V27" s="4"/>
    </row>
    <row r="28" spans="1:22" ht="12">
      <c r="A28">
        <v>23</v>
      </c>
      <c r="B28">
        <v>1</v>
      </c>
      <c r="D28" s="1"/>
      <c r="E28" s="1"/>
      <c r="G28">
        <v>4</v>
      </c>
      <c r="H28" s="2">
        <v>24</v>
      </c>
      <c r="I28" s="3">
        <v>80.01</v>
      </c>
      <c r="J28">
        <v>150</v>
      </c>
      <c r="K28">
        <f t="shared" si="0"/>
        <v>12598.199999999999</v>
      </c>
      <c r="M28" s="1">
        <f t="shared" si="1"/>
        <v>12.598199999999999</v>
      </c>
      <c r="O28" s="1">
        <f t="shared" si="2"/>
        <v>18.6348375</v>
      </c>
      <c r="Q28" s="4"/>
      <c r="R28" s="6"/>
      <c r="S28" s="4"/>
      <c r="T28" s="5"/>
      <c r="U28" s="4"/>
      <c r="V28" s="4"/>
    </row>
    <row r="29" spans="1:22" ht="12">
      <c r="A29">
        <v>24</v>
      </c>
      <c r="B29">
        <v>4</v>
      </c>
      <c r="D29" s="1"/>
      <c r="E29" s="1"/>
      <c r="G29">
        <v>4</v>
      </c>
      <c r="H29" s="2">
        <v>27</v>
      </c>
      <c r="I29" s="3">
        <v>76.86</v>
      </c>
      <c r="J29">
        <v>150</v>
      </c>
      <c r="K29">
        <f t="shared" si="0"/>
        <v>13165.2</v>
      </c>
      <c r="M29" s="1">
        <f t="shared" si="1"/>
        <v>13.1652</v>
      </c>
      <c r="O29" s="1">
        <f t="shared" si="2"/>
        <v>19.473525000000002</v>
      </c>
      <c r="Q29" s="4"/>
      <c r="R29" s="6"/>
      <c r="S29" s="4"/>
      <c r="T29" s="5"/>
      <c r="U29" s="4"/>
      <c r="V29" s="4"/>
    </row>
    <row r="30" spans="1:22" ht="12">
      <c r="A30">
        <v>25</v>
      </c>
      <c r="B30">
        <v>1</v>
      </c>
      <c r="D30" s="1"/>
      <c r="E30" s="1"/>
      <c r="G30">
        <v>5</v>
      </c>
      <c r="H30" s="2">
        <v>1</v>
      </c>
      <c r="I30" s="3">
        <v>158.48</v>
      </c>
      <c r="J30">
        <v>300</v>
      </c>
      <c r="K30">
        <f t="shared" si="0"/>
        <v>25473.600000000002</v>
      </c>
      <c r="M30" s="1">
        <f t="shared" si="1"/>
        <v>25.4736</v>
      </c>
      <c r="O30" s="1">
        <f t="shared" si="2"/>
        <v>37.679700000000004</v>
      </c>
      <c r="Q30" s="4"/>
      <c r="R30" s="6"/>
      <c r="S30" s="4"/>
      <c r="T30" s="5"/>
      <c r="U30" s="4"/>
      <c r="V30" s="4"/>
    </row>
    <row r="31" spans="1:22" ht="12">
      <c r="A31">
        <v>26</v>
      </c>
      <c r="B31">
        <v>3</v>
      </c>
      <c r="D31" s="1"/>
      <c r="E31" s="1"/>
      <c r="G31">
        <v>5</v>
      </c>
      <c r="H31" s="2">
        <v>12</v>
      </c>
      <c r="I31" s="3">
        <v>153.45</v>
      </c>
      <c r="J31">
        <v>300</v>
      </c>
      <c r="K31">
        <f t="shared" si="0"/>
        <v>26379.000000000004</v>
      </c>
      <c r="M31" s="1">
        <f t="shared" si="1"/>
        <v>26.379000000000005</v>
      </c>
      <c r="O31" s="1">
        <f t="shared" si="2"/>
        <v>39.01893750000001</v>
      </c>
      <c r="Q31" s="4"/>
      <c r="R31" s="6"/>
      <c r="S31" s="4"/>
      <c r="T31" s="5"/>
      <c r="U31" s="4"/>
      <c r="V31" s="4"/>
    </row>
    <row r="32" spans="1:22" ht="12">
      <c r="A32">
        <v>27</v>
      </c>
      <c r="B32">
        <v>4</v>
      </c>
      <c r="D32" s="1"/>
      <c r="E32" s="1"/>
      <c r="G32">
        <v>5</v>
      </c>
      <c r="H32" s="2">
        <v>14</v>
      </c>
      <c r="I32" s="3">
        <v>154.06</v>
      </c>
      <c r="J32">
        <v>300</v>
      </c>
      <c r="K32">
        <f t="shared" si="0"/>
        <v>26269.2</v>
      </c>
      <c r="M32" s="1">
        <f t="shared" si="1"/>
        <v>26.2692</v>
      </c>
      <c r="O32" s="1">
        <f t="shared" si="2"/>
        <v>38.856525000000005</v>
      </c>
      <c r="Q32" s="4"/>
      <c r="R32" s="6"/>
      <c r="S32" s="4"/>
      <c r="T32" s="5"/>
      <c r="U32" s="4"/>
      <c r="V32" s="4"/>
    </row>
    <row r="33" spans="1:22" ht="12">
      <c r="A33">
        <v>28</v>
      </c>
      <c r="B33">
        <v>2</v>
      </c>
      <c r="D33" s="1"/>
      <c r="E33" s="1"/>
      <c r="G33">
        <v>5</v>
      </c>
      <c r="H33" s="2">
        <v>17</v>
      </c>
      <c r="I33" s="3">
        <v>151.71</v>
      </c>
      <c r="J33">
        <v>300</v>
      </c>
      <c r="K33">
        <f t="shared" si="0"/>
        <v>26692.199999999997</v>
      </c>
      <c r="M33" s="1">
        <f t="shared" si="1"/>
        <v>26.692199999999996</v>
      </c>
      <c r="O33" s="1">
        <f t="shared" si="2"/>
        <v>39.482212499999996</v>
      </c>
      <c r="Q33" s="4"/>
      <c r="R33" s="6"/>
      <c r="S33" s="4"/>
      <c r="T33" s="5"/>
      <c r="U33" s="4"/>
      <c r="V33" s="4"/>
    </row>
    <row r="34" spans="1:22" ht="12">
      <c r="A34">
        <v>29</v>
      </c>
      <c r="B34">
        <v>5</v>
      </c>
      <c r="D34" s="1"/>
      <c r="E34" s="1"/>
      <c r="G34">
        <v>5</v>
      </c>
      <c r="H34" s="2">
        <v>20</v>
      </c>
      <c r="I34" s="3">
        <v>145.81</v>
      </c>
      <c r="J34">
        <v>300</v>
      </c>
      <c r="K34">
        <f t="shared" si="0"/>
        <v>27754.2</v>
      </c>
      <c r="M34" s="1">
        <f t="shared" si="1"/>
        <v>27.7542</v>
      </c>
      <c r="O34" s="1">
        <f t="shared" si="2"/>
        <v>41.053087500000004</v>
      </c>
      <c r="Q34" s="4"/>
      <c r="R34" s="6"/>
      <c r="S34" s="4"/>
      <c r="T34" s="5"/>
      <c r="U34" s="4"/>
      <c r="V34" s="4"/>
    </row>
    <row r="35" spans="1:22" ht="12">
      <c r="A35">
        <v>30</v>
      </c>
      <c r="B35">
        <v>1</v>
      </c>
      <c r="D35" s="1"/>
      <c r="E35" s="1"/>
      <c r="G35">
        <v>5</v>
      </c>
      <c r="H35" s="2">
        <v>29</v>
      </c>
      <c r="I35" s="3">
        <v>146.71</v>
      </c>
      <c r="J35">
        <v>300</v>
      </c>
      <c r="K35">
        <f t="shared" si="0"/>
        <v>27592.199999999997</v>
      </c>
      <c r="M35" s="1">
        <f t="shared" si="1"/>
        <v>27.5922</v>
      </c>
      <c r="O35" s="1">
        <f t="shared" si="2"/>
        <v>40.8134625</v>
      </c>
      <c r="Q35" s="4"/>
      <c r="R35" s="6"/>
      <c r="S35" s="4"/>
      <c r="T35" s="5"/>
      <c r="U35" s="4"/>
      <c r="V35" s="4"/>
    </row>
    <row r="36" spans="17:22" ht="12">
      <c r="Q36" s="4"/>
      <c r="R36" s="4"/>
      <c r="S36" s="4"/>
      <c r="T36" s="4"/>
      <c r="U36" s="4"/>
      <c r="V36" s="4"/>
    </row>
    <row r="37" spans="17:22" ht="12">
      <c r="Q37" s="4"/>
      <c r="R37" s="4"/>
      <c r="S37" s="4"/>
      <c r="T37" s="4"/>
      <c r="U37" s="4"/>
      <c r="V37" s="4"/>
    </row>
    <row r="41" ht="12">
      <c r="A41" t="s">
        <v>3</v>
      </c>
    </row>
    <row r="42" spans="1:4" ht="12">
      <c r="A42" t="s">
        <v>4</v>
      </c>
      <c r="D42">
        <f>96/142</f>
        <v>0.676056338028169</v>
      </c>
    </row>
    <row r="44" spans="1:3" ht="12">
      <c r="A44" t="s">
        <v>8</v>
      </c>
      <c r="B44" t="s">
        <v>5</v>
      </c>
      <c r="C44" t="s">
        <v>5</v>
      </c>
    </row>
    <row r="45" spans="1:3" ht="12">
      <c r="A45" t="s">
        <v>9</v>
      </c>
      <c r="B45" t="s">
        <v>6</v>
      </c>
      <c r="C45" t="s">
        <v>7</v>
      </c>
    </row>
    <row r="47" spans="1:3" ht="12">
      <c r="A47">
        <v>50</v>
      </c>
      <c r="B47">
        <f>(50*180)*(142/96)</f>
        <v>13312.5</v>
      </c>
      <c r="C47" s="1">
        <f>B47/1000</f>
        <v>13.3125</v>
      </c>
    </row>
    <row r="48" spans="1:3" ht="12">
      <c r="A48">
        <v>100</v>
      </c>
      <c r="B48">
        <f>(100*180)*(142/96)</f>
        <v>26625</v>
      </c>
      <c r="C48" s="1">
        <f>B48/1000</f>
        <v>26.625</v>
      </c>
    </row>
    <row r="49" spans="1:3" ht="12">
      <c r="A49">
        <v>150</v>
      </c>
      <c r="B49">
        <f>(150*180)*(142/96)</f>
        <v>39937.5</v>
      </c>
      <c r="C49" s="1">
        <f>B49/1000</f>
        <v>39.9375</v>
      </c>
    </row>
    <row r="50" spans="1:7" ht="12">
      <c r="A50">
        <v>300</v>
      </c>
      <c r="B50">
        <f>(300*180)*(142/96)</f>
        <v>79875</v>
      </c>
      <c r="C50" s="1">
        <f>B50/1000</f>
        <v>79.875</v>
      </c>
      <c r="G50" t="s">
        <v>10</v>
      </c>
    </row>
    <row r="56" ht="12">
      <c r="C56" s="1"/>
    </row>
    <row r="57" ht="12">
      <c r="C57" s="1"/>
    </row>
    <row r="58" ht="12">
      <c r="C58" s="1"/>
    </row>
    <row r="59" ht="12">
      <c r="C5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7" sqref="H7"/>
    </sheetView>
  </sheetViews>
  <sheetFormatPr defaultColWidth="9.140625" defaultRowHeight="12"/>
  <sheetData>
    <row r="1" ht="12">
      <c r="A1" t="s">
        <v>45</v>
      </c>
    </row>
    <row r="3" ht="12">
      <c r="E3" s="4" t="s">
        <v>44</v>
      </c>
    </row>
    <row r="4" spans="1:5" ht="12">
      <c r="A4" s="4" t="s">
        <v>46</v>
      </c>
      <c r="B4" s="4"/>
      <c r="C4" s="4"/>
      <c r="D4" s="4"/>
      <c r="E4" t="s">
        <v>47</v>
      </c>
    </row>
    <row r="5" spans="1:5" ht="12">
      <c r="A5" s="4"/>
      <c r="B5" s="4"/>
      <c r="C5" s="4"/>
      <c r="D5" s="4"/>
      <c r="E5" s="4"/>
    </row>
    <row r="6" spans="1:5" ht="12">
      <c r="A6" s="6">
        <v>1</v>
      </c>
      <c r="B6">
        <v>5</v>
      </c>
      <c r="C6" s="6"/>
      <c r="D6" s="12"/>
      <c r="E6" s="13">
        <v>6.29</v>
      </c>
    </row>
    <row r="7" spans="1:5" ht="12">
      <c r="A7" s="6">
        <v>2</v>
      </c>
      <c r="B7">
        <v>4</v>
      </c>
      <c r="C7" s="6"/>
      <c r="D7" s="12"/>
      <c r="E7" s="13">
        <v>6.7</v>
      </c>
    </row>
    <row r="8" spans="1:5" ht="12">
      <c r="A8" s="6">
        <v>3</v>
      </c>
      <c r="B8">
        <v>2</v>
      </c>
      <c r="C8" s="6"/>
      <c r="D8" s="12"/>
      <c r="E8" s="13">
        <v>4.17</v>
      </c>
    </row>
    <row r="9" spans="1:5" ht="12">
      <c r="A9" s="6">
        <v>4</v>
      </c>
      <c r="B9">
        <v>1</v>
      </c>
      <c r="C9" s="6"/>
      <c r="D9" s="12"/>
      <c r="E9" s="13">
        <v>6.07</v>
      </c>
    </row>
    <row r="10" spans="1:5" ht="12">
      <c r="A10" s="6">
        <v>5</v>
      </c>
      <c r="B10">
        <v>3</v>
      </c>
      <c r="C10" s="6"/>
      <c r="D10" s="12"/>
      <c r="E10" s="13">
        <v>4.51</v>
      </c>
    </row>
    <row r="11" spans="1:5" ht="12">
      <c r="A11" s="6">
        <v>6</v>
      </c>
      <c r="B11">
        <v>2</v>
      </c>
      <c r="C11" s="6"/>
      <c r="D11" s="12"/>
      <c r="E11" s="13">
        <v>5.44</v>
      </c>
    </row>
    <row r="12" spans="1:5" ht="12">
      <c r="A12" s="6">
        <v>7</v>
      </c>
      <c r="B12">
        <v>4</v>
      </c>
      <c r="C12" s="6"/>
      <c r="D12" s="12"/>
      <c r="E12" s="13">
        <v>3.67</v>
      </c>
    </row>
    <row r="13" spans="1:5" ht="12">
      <c r="A13" s="6">
        <v>8</v>
      </c>
      <c r="B13">
        <v>2</v>
      </c>
      <c r="C13" s="6"/>
      <c r="D13" s="12"/>
      <c r="E13" s="13">
        <v>4.48</v>
      </c>
    </row>
    <row r="14" spans="1:5" ht="12">
      <c r="A14" s="6">
        <v>9</v>
      </c>
      <c r="B14">
        <v>1</v>
      </c>
      <c r="C14" s="6"/>
      <c r="D14" s="12"/>
      <c r="E14" s="13">
        <v>8.6</v>
      </c>
    </row>
    <row r="15" spans="1:5" ht="12">
      <c r="A15" s="6">
        <v>10</v>
      </c>
      <c r="B15">
        <v>3</v>
      </c>
      <c r="C15" s="6"/>
      <c r="D15" s="12"/>
      <c r="E15" s="13">
        <v>8.77</v>
      </c>
    </row>
    <row r="16" spans="1:5" ht="12">
      <c r="A16" s="6">
        <v>11</v>
      </c>
      <c r="B16">
        <v>4</v>
      </c>
      <c r="C16" s="6"/>
      <c r="D16" s="12"/>
      <c r="E16" s="13">
        <v>6.78</v>
      </c>
    </row>
    <row r="17" spans="1:5" ht="12">
      <c r="A17" s="6">
        <v>12</v>
      </c>
      <c r="B17">
        <v>5</v>
      </c>
      <c r="C17" s="6"/>
      <c r="D17" s="12"/>
      <c r="E17" s="13">
        <v>4.96</v>
      </c>
    </row>
    <row r="18" spans="1:5" ht="12">
      <c r="A18" s="6">
        <v>13</v>
      </c>
      <c r="B18">
        <v>1</v>
      </c>
      <c r="C18" s="6"/>
      <c r="D18" s="12"/>
      <c r="E18" s="13">
        <v>5.3</v>
      </c>
    </row>
    <row r="19" spans="1:5" ht="12">
      <c r="A19" s="6">
        <v>14</v>
      </c>
      <c r="B19">
        <v>5</v>
      </c>
      <c r="C19" s="6"/>
      <c r="D19" s="12"/>
      <c r="E19" s="13">
        <v>6.23</v>
      </c>
    </row>
    <row r="20" spans="1:5" ht="12">
      <c r="A20" s="6">
        <v>15</v>
      </c>
      <c r="B20">
        <v>4</v>
      </c>
      <c r="C20" s="6"/>
      <c r="D20" s="12"/>
      <c r="E20" s="13">
        <v>6.95</v>
      </c>
    </row>
    <row r="21" spans="1:5" ht="12">
      <c r="A21" s="6">
        <v>16</v>
      </c>
      <c r="B21">
        <v>2</v>
      </c>
      <c r="C21" s="6"/>
      <c r="D21" s="12"/>
      <c r="E21" s="13">
        <v>6.39</v>
      </c>
    </row>
    <row r="22" spans="1:5" ht="12">
      <c r="A22" s="6">
        <v>17</v>
      </c>
      <c r="B22">
        <v>5</v>
      </c>
      <c r="C22" s="6"/>
      <c r="D22" s="12"/>
      <c r="E22" s="13">
        <v>3.67</v>
      </c>
    </row>
    <row r="23" spans="1:5" ht="12">
      <c r="A23" s="6">
        <v>18</v>
      </c>
      <c r="B23">
        <v>3</v>
      </c>
      <c r="C23" s="6"/>
      <c r="D23" s="12"/>
      <c r="E23" s="13">
        <v>5.71</v>
      </c>
    </row>
    <row r="24" spans="1:5" ht="12">
      <c r="A24" s="6">
        <v>19</v>
      </c>
      <c r="B24">
        <v>3</v>
      </c>
      <c r="C24" s="6"/>
      <c r="D24" s="12"/>
      <c r="E24" s="13">
        <v>5.12</v>
      </c>
    </row>
    <row r="25" spans="1:5" ht="12">
      <c r="A25" s="6">
        <v>20</v>
      </c>
      <c r="B25">
        <v>5</v>
      </c>
      <c r="C25" s="6"/>
      <c r="D25" s="12"/>
      <c r="E25" s="13">
        <v>4.61</v>
      </c>
    </row>
    <row r="26" spans="1:5" ht="12">
      <c r="A26" s="6">
        <v>21</v>
      </c>
      <c r="B26">
        <v>3</v>
      </c>
      <c r="C26" s="6"/>
      <c r="D26" s="12"/>
      <c r="E26" s="13">
        <v>6.39</v>
      </c>
    </row>
    <row r="27" spans="1:5" ht="12">
      <c r="A27" s="6">
        <v>22</v>
      </c>
      <c r="B27">
        <v>2</v>
      </c>
      <c r="C27" s="6"/>
      <c r="D27" s="12"/>
      <c r="E27" s="13">
        <v>5.11</v>
      </c>
    </row>
    <row r="28" spans="1:5" ht="12">
      <c r="A28" s="6">
        <v>23</v>
      </c>
      <c r="B28">
        <v>1</v>
      </c>
      <c r="C28" s="6"/>
      <c r="D28" s="12"/>
      <c r="E28" s="13">
        <v>4.8</v>
      </c>
    </row>
    <row r="29" spans="1:5" ht="12">
      <c r="A29" s="6">
        <v>24</v>
      </c>
      <c r="B29">
        <v>4</v>
      </c>
      <c r="C29" s="6"/>
      <c r="D29" s="12"/>
      <c r="E29" s="13">
        <v>4.83</v>
      </c>
    </row>
    <row r="30" spans="1:5" ht="12">
      <c r="A30" s="6">
        <v>25</v>
      </c>
      <c r="B30">
        <v>1</v>
      </c>
      <c r="C30" s="6"/>
      <c r="D30" s="12"/>
      <c r="E30" s="13">
        <v>5.28</v>
      </c>
    </row>
    <row r="31" spans="1:5" ht="12">
      <c r="A31" s="6">
        <v>26</v>
      </c>
      <c r="B31">
        <v>3</v>
      </c>
      <c r="C31" s="6"/>
      <c r="D31" s="12"/>
      <c r="E31" s="13">
        <v>5.39</v>
      </c>
    </row>
    <row r="32" spans="1:5" ht="12">
      <c r="A32" s="6">
        <v>27</v>
      </c>
      <c r="B32">
        <v>4</v>
      </c>
      <c r="C32" s="6"/>
      <c r="D32" s="12"/>
      <c r="E32" s="13">
        <v>4.25</v>
      </c>
    </row>
    <row r="33" spans="1:5" ht="12">
      <c r="A33" s="6">
        <v>28</v>
      </c>
      <c r="B33">
        <v>2</v>
      </c>
      <c r="C33" s="6"/>
      <c r="D33" s="12"/>
      <c r="E33" s="13">
        <v>5.55</v>
      </c>
    </row>
    <row r="34" spans="1:5" ht="12">
      <c r="A34" s="6">
        <v>29</v>
      </c>
      <c r="B34">
        <v>5</v>
      </c>
      <c r="C34" s="6"/>
      <c r="D34" s="12"/>
      <c r="E34" s="13">
        <v>4.41</v>
      </c>
    </row>
    <row r="35" spans="1:5" ht="12">
      <c r="A35" s="6">
        <v>30</v>
      </c>
      <c r="B35">
        <v>1</v>
      </c>
      <c r="C35" s="6"/>
      <c r="D35" s="12"/>
      <c r="E35" s="13">
        <v>5.05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79"/>
  <sheetViews>
    <sheetView workbookViewId="0" topLeftCell="A1">
      <selection activeCell="P40" sqref="P40"/>
    </sheetView>
  </sheetViews>
  <sheetFormatPr defaultColWidth="9.140625" defaultRowHeight="12"/>
  <sheetData>
    <row r="1" spans="1:76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6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29</v>
      </c>
      <c r="U2" s="4" t="s">
        <v>31</v>
      </c>
      <c r="X2" s="4"/>
      <c r="Y2" s="4">
        <v>2011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27</v>
      </c>
      <c r="M3" s="7"/>
      <c r="N3" s="4" t="s">
        <v>29</v>
      </c>
      <c r="O3" s="4" t="s">
        <v>31</v>
      </c>
      <c r="P3" s="4"/>
      <c r="Q3" s="4" t="s">
        <v>41</v>
      </c>
      <c r="R3" s="4"/>
      <c r="S3" s="4"/>
      <c r="T3" s="7" t="s">
        <v>30</v>
      </c>
      <c r="U3" s="7" t="s">
        <v>32</v>
      </c>
      <c r="V3" s="5" t="s">
        <v>29</v>
      </c>
      <c r="W3" s="5"/>
      <c r="X3" s="4"/>
      <c r="Y3" s="4" t="s">
        <v>117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ht="12">
      <c r="A4" s="7"/>
      <c r="B4" s="7"/>
      <c r="C4" s="7"/>
      <c r="D4" s="7"/>
      <c r="E4" s="7" t="s">
        <v>19</v>
      </c>
      <c r="F4" s="7" t="s">
        <v>21</v>
      </c>
      <c r="G4" s="7" t="s">
        <v>23</v>
      </c>
      <c r="H4" s="7" t="s">
        <v>23</v>
      </c>
      <c r="I4" s="7" t="s">
        <v>23</v>
      </c>
      <c r="J4" s="7" t="s">
        <v>22</v>
      </c>
      <c r="K4" s="7" t="s">
        <v>25</v>
      </c>
      <c r="L4" s="7" t="s">
        <v>28</v>
      </c>
      <c r="M4" s="7"/>
      <c r="N4" s="7" t="s">
        <v>30</v>
      </c>
      <c r="O4" s="7" t="s">
        <v>32</v>
      </c>
      <c r="P4" s="4"/>
      <c r="Q4" s="7" t="s">
        <v>40</v>
      </c>
      <c r="R4" s="4"/>
      <c r="S4" s="4"/>
      <c r="T4" t="s">
        <v>39</v>
      </c>
      <c r="V4" s="5" t="s">
        <v>30</v>
      </c>
      <c r="W4" s="5"/>
      <c r="X4" s="4"/>
      <c r="Y4" s="4" t="s">
        <v>115</v>
      </c>
      <c r="Z4" s="4"/>
      <c r="AA4" s="4"/>
      <c r="AB4" s="4" t="s">
        <v>12</v>
      </c>
      <c r="AC4" s="4" t="s">
        <v>11</v>
      </c>
      <c r="AD4" s="4" t="s">
        <v>42</v>
      </c>
      <c r="AE4" s="4" t="s">
        <v>26</v>
      </c>
      <c r="AF4" s="4" t="s">
        <v>30</v>
      </c>
      <c r="AG4" s="4" t="s">
        <v>43</v>
      </c>
      <c r="AH4" s="4" t="s">
        <v>52</v>
      </c>
      <c r="AI4" s="4" t="s">
        <v>53</v>
      </c>
      <c r="AJ4" s="4" t="s">
        <v>103</v>
      </c>
      <c r="AK4" s="4" t="s">
        <v>54</v>
      </c>
      <c r="AL4" s="4" t="s">
        <v>55</v>
      </c>
      <c r="AM4" s="4" t="s">
        <v>104</v>
      </c>
      <c r="AN4" s="4" t="s">
        <v>56</v>
      </c>
      <c r="AO4" s="4" t="s">
        <v>57</v>
      </c>
      <c r="AP4" s="4" t="s">
        <v>105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2">
      <c r="A5" s="7" t="s">
        <v>12</v>
      </c>
      <c r="B5" s="7" t="s">
        <v>11</v>
      </c>
      <c r="C5" s="7" t="s">
        <v>26</v>
      </c>
      <c r="D5" s="7" t="s">
        <v>18</v>
      </c>
      <c r="E5" s="7" t="s">
        <v>20</v>
      </c>
      <c r="F5" s="7" t="s">
        <v>22</v>
      </c>
      <c r="G5" s="7" t="s">
        <v>24</v>
      </c>
      <c r="H5" s="7" t="s">
        <v>22</v>
      </c>
      <c r="I5" s="7" t="s">
        <v>25</v>
      </c>
      <c r="J5" s="7"/>
      <c r="K5" s="7"/>
      <c r="L5" s="7"/>
      <c r="M5" s="7"/>
      <c r="N5" s="4"/>
      <c r="O5" s="4"/>
      <c r="P5" s="4"/>
      <c r="Q5" s="4" t="s">
        <v>38</v>
      </c>
      <c r="R5" s="4"/>
      <c r="S5" s="7" t="s">
        <v>26</v>
      </c>
      <c r="T5" s="4" t="s">
        <v>38</v>
      </c>
      <c r="U5" s="4"/>
      <c r="V5" s="5"/>
      <c r="W5" s="7" t="s">
        <v>12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4"/>
      <c r="X6" s="4"/>
      <c r="Y6" s="4"/>
      <c r="Z6" s="4"/>
      <c r="AA6" s="4"/>
      <c r="AB6" s="4">
        <v>4</v>
      </c>
      <c r="AC6" s="4">
        <v>1</v>
      </c>
      <c r="AD6" s="4">
        <v>1</v>
      </c>
      <c r="AE6" s="4">
        <v>0</v>
      </c>
      <c r="AF6" s="5">
        <v>48.10224369388629</v>
      </c>
      <c r="AG6" s="5">
        <v>1.658698058409872</v>
      </c>
      <c r="AH6" s="5">
        <v>0.8844124674797058</v>
      </c>
      <c r="AI6" s="5">
        <v>44.157196044921875</v>
      </c>
      <c r="AJ6" s="5">
        <v>49.92828309030495</v>
      </c>
      <c r="AK6" s="5">
        <v>1.6615674495697021</v>
      </c>
      <c r="AL6" s="5">
        <v>43.82776641845703</v>
      </c>
      <c r="AM6" s="5">
        <v>26.37736218882186</v>
      </c>
      <c r="AN6" s="5">
        <v>0.5446492433547974</v>
      </c>
      <c r="AO6" s="5">
        <v>41.1496696472168</v>
      </c>
      <c r="AP6" s="5">
        <v>75.55260591890868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ht="12">
      <c r="A7" s="6">
        <v>1</v>
      </c>
      <c r="B7">
        <v>5</v>
      </c>
      <c r="C7">
        <v>300</v>
      </c>
      <c r="D7" s="4">
        <v>24</v>
      </c>
      <c r="E7" s="4">
        <v>4</v>
      </c>
      <c r="F7" s="4">
        <v>320.6</v>
      </c>
      <c r="G7" s="4">
        <v>16.16</v>
      </c>
      <c r="H7" s="4">
        <v>55.92</v>
      </c>
      <c r="I7" s="4">
        <v>18.98</v>
      </c>
      <c r="J7" s="4">
        <f>H7-G7</f>
        <v>39.760000000000005</v>
      </c>
      <c r="K7" s="4">
        <f>I7-G7</f>
        <v>2.8200000000000003</v>
      </c>
      <c r="L7" s="10">
        <f>K7/J7</f>
        <v>0.07092555331991951</v>
      </c>
      <c r="M7" s="10"/>
      <c r="N7" s="5">
        <f>F7*L7</f>
        <v>22.738732394366195</v>
      </c>
      <c r="O7" s="9">
        <f aca="true" t="shared" si="0" ref="O7:O36">N7/D7</f>
        <v>0.9474471830985914</v>
      </c>
      <c r="P7" s="4"/>
      <c r="Q7" s="1">
        <v>9.597000000000001</v>
      </c>
      <c r="R7" s="9"/>
      <c r="S7">
        <v>300</v>
      </c>
      <c r="T7" s="5">
        <f>N7+Q7</f>
        <v>32.3357323943662</v>
      </c>
      <c r="U7" s="9">
        <f>T7/(D7+6)</f>
        <v>1.0778577464788732</v>
      </c>
      <c r="V7" s="5">
        <v>22.738732394366195</v>
      </c>
      <c r="W7" s="6">
        <v>1</v>
      </c>
      <c r="X7">
        <v>300</v>
      </c>
      <c r="Y7" s="5">
        <f>V7/0.6</f>
        <v>37.897887323943664</v>
      </c>
      <c r="Z7" s="4"/>
      <c r="AA7" s="4"/>
      <c r="AB7" s="4">
        <v>9</v>
      </c>
      <c r="AC7" s="4">
        <v>1</v>
      </c>
      <c r="AD7" s="4">
        <v>2</v>
      </c>
      <c r="AE7" s="4">
        <v>0</v>
      </c>
      <c r="AF7" s="5">
        <v>38.863089170558155</v>
      </c>
      <c r="AG7" s="5">
        <v>1.2536480377599404</v>
      </c>
      <c r="AH7" s="5">
        <v>0.7564276456832886</v>
      </c>
      <c r="AI7" s="5">
        <v>43.20563888549805</v>
      </c>
      <c r="AJ7" s="5">
        <v>57.11800610681008</v>
      </c>
      <c r="AK7" s="5">
        <v>1.388887882232666</v>
      </c>
      <c r="AL7" s="5">
        <v>43.680721282958984</v>
      </c>
      <c r="AM7" s="5">
        <v>31.450142118556986</v>
      </c>
      <c r="AN7" s="5">
        <v>0.5937908291816711</v>
      </c>
      <c r="AO7" s="5">
        <v>41.07758331298828</v>
      </c>
      <c r="AP7" s="5">
        <v>69.17854115328637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ht="12">
      <c r="A8" s="6">
        <v>2</v>
      </c>
      <c r="B8">
        <v>4</v>
      </c>
      <c r="C8">
        <v>150</v>
      </c>
      <c r="D8" s="4">
        <v>21</v>
      </c>
      <c r="E8" s="4">
        <v>1</v>
      </c>
      <c r="F8" s="4">
        <v>269.47</v>
      </c>
      <c r="G8" s="4">
        <v>15.91</v>
      </c>
      <c r="H8" s="4">
        <v>56.51</v>
      </c>
      <c r="I8" s="4">
        <v>20.2</v>
      </c>
      <c r="J8" s="4">
        <f aca="true" t="shared" si="1" ref="J8:J36">H8-G8</f>
        <v>40.599999999999994</v>
      </c>
      <c r="K8" s="4">
        <f aca="true" t="shared" si="2" ref="K8:K36">I8-G8</f>
        <v>4.289999999999999</v>
      </c>
      <c r="L8" s="10">
        <f aca="true" t="shared" si="3" ref="L8:L36">K8/J8</f>
        <v>0.10566502463054187</v>
      </c>
      <c r="M8" s="10"/>
      <c r="N8" s="5">
        <f aca="true" t="shared" si="4" ref="N8:N36">F8*L8</f>
        <v>28.473554187192118</v>
      </c>
      <c r="O8" s="9">
        <f t="shared" si="0"/>
        <v>1.3558835327234342</v>
      </c>
      <c r="P8" s="4"/>
      <c r="Q8" s="1">
        <v>8.225</v>
      </c>
      <c r="R8" s="9"/>
      <c r="S8">
        <v>150</v>
      </c>
      <c r="T8" s="5">
        <f aca="true" t="shared" si="5" ref="T8:T36">N8+Q8</f>
        <v>36.698554187192116</v>
      </c>
      <c r="U8" s="9">
        <f aca="true" t="shared" si="6" ref="U8:U36">T8/(D8+6)</f>
        <v>1.359205710636745</v>
      </c>
      <c r="V8" s="5">
        <v>28.473554187192118</v>
      </c>
      <c r="W8" s="6">
        <v>2</v>
      </c>
      <c r="X8">
        <v>150</v>
      </c>
      <c r="Y8" s="5">
        <f aca="true" t="shared" si="7" ref="Y8:Y36">V8/0.6</f>
        <v>47.4559236453202</v>
      </c>
      <c r="Z8" s="4"/>
      <c r="AA8" s="4"/>
      <c r="AB8" s="4">
        <v>13</v>
      </c>
      <c r="AC8" s="4">
        <v>1</v>
      </c>
      <c r="AD8" s="4">
        <v>3</v>
      </c>
      <c r="AE8" s="4">
        <v>0</v>
      </c>
      <c r="AF8" s="5">
        <v>35.673459759481965</v>
      </c>
      <c r="AG8" s="5">
        <v>1.2301193020511023</v>
      </c>
      <c r="AH8" s="5">
        <v>0.9133071303367615</v>
      </c>
      <c r="AI8" s="5">
        <v>44.39512252807617</v>
      </c>
      <c r="AJ8" s="5">
        <v>48.60919295758314</v>
      </c>
      <c r="AK8" s="5">
        <v>1.4468357563018799</v>
      </c>
      <c r="AL8" s="5">
        <v>43.543426513671875</v>
      </c>
      <c r="AM8" s="5">
        <v>30.09562510742001</v>
      </c>
      <c r="AN8" s="5">
        <v>0.46777892112731934</v>
      </c>
      <c r="AO8" s="5">
        <v>41.063968658447266</v>
      </c>
      <c r="AP8" s="5">
        <v>87.78499159279248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12">
      <c r="A9" s="6">
        <v>3</v>
      </c>
      <c r="B9">
        <v>2</v>
      </c>
      <c r="C9">
        <v>50</v>
      </c>
      <c r="D9" s="4">
        <v>30</v>
      </c>
      <c r="E9" s="4">
        <v>3</v>
      </c>
      <c r="F9" s="4">
        <v>581.88</v>
      </c>
      <c r="G9" s="4">
        <v>16.42</v>
      </c>
      <c r="H9" s="4">
        <v>103.18</v>
      </c>
      <c r="I9" s="4">
        <v>25.49</v>
      </c>
      <c r="J9" s="4">
        <f t="shared" si="1"/>
        <v>86.76</v>
      </c>
      <c r="K9" s="4">
        <f t="shared" si="2"/>
        <v>9.069999999999997</v>
      </c>
      <c r="L9" s="10">
        <f t="shared" si="3"/>
        <v>0.10454126325495616</v>
      </c>
      <c r="M9" s="10"/>
      <c r="N9" s="5">
        <f t="shared" si="4"/>
        <v>60.83047026279389</v>
      </c>
      <c r="O9" s="9">
        <f t="shared" si="0"/>
        <v>2.02768234209313</v>
      </c>
      <c r="P9" s="4"/>
      <c r="Q9" s="1">
        <v>11.379000000000001</v>
      </c>
      <c r="R9" s="9"/>
      <c r="S9">
        <v>50</v>
      </c>
      <c r="T9" s="5">
        <f t="shared" si="5"/>
        <v>72.20947026279389</v>
      </c>
      <c r="U9" s="9">
        <f t="shared" si="6"/>
        <v>2.0058186184109412</v>
      </c>
      <c r="V9" s="5">
        <v>60.83047026279389</v>
      </c>
      <c r="W9" s="6">
        <v>3</v>
      </c>
      <c r="X9">
        <v>50</v>
      </c>
      <c r="Y9" s="5">
        <f t="shared" si="7"/>
        <v>101.38411710465648</v>
      </c>
      <c r="Z9" s="4"/>
      <c r="AA9" s="4"/>
      <c r="AB9" s="4">
        <v>23</v>
      </c>
      <c r="AC9" s="4">
        <v>1</v>
      </c>
      <c r="AD9" s="4">
        <v>4</v>
      </c>
      <c r="AE9" s="4">
        <v>0</v>
      </c>
      <c r="AF9" s="5">
        <v>33.45021513944223</v>
      </c>
      <c r="AG9" s="5">
        <v>1.0453192231075696</v>
      </c>
      <c r="AH9" s="5">
        <v>0.7640227675437927</v>
      </c>
      <c r="AI9" s="5">
        <v>44.68833923339844</v>
      </c>
      <c r="AJ9" s="5">
        <v>58.49084756605367</v>
      </c>
      <c r="AK9" s="5">
        <v>1.33684504032135</v>
      </c>
      <c r="AL9" s="5">
        <v>43.48111343383789</v>
      </c>
      <c r="AM9" s="5">
        <v>32.52517092286622</v>
      </c>
      <c r="AN9" s="5">
        <v>0.7170591354370117</v>
      </c>
      <c r="AO9" s="5">
        <v>39.149131774902344</v>
      </c>
      <c r="AP9" s="5">
        <v>54.59679661014695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ht="12">
      <c r="A10" s="6">
        <v>4</v>
      </c>
      <c r="B10">
        <v>1</v>
      </c>
      <c r="C10">
        <v>0</v>
      </c>
      <c r="D10" s="4">
        <v>23</v>
      </c>
      <c r="E10" s="4">
        <v>1</v>
      </c>
      <c r="F10" s="4">
        <v>461.59</v>
      </c>
      <c r="G10" s="4">
        <v>16.27</v>
      </c>
      <c r="H10" s="4">
        <v>86.44</v>
      </c>
      <c r="I10" s="4">
        <v>22.03</v>
      </c>
      <c r="J10" s="4">
        <f t="shared" si="1"/>
        <v>70.17</v>
      </c>
      <c r="K10" s="4">
        <f t="shared" si="2"/>
        <v>5.760000000000002</v>
      </c>
      <c r="L10" s="10">
        <f t="shared" si="3"/>
        <v>0.08208636169303123</v>
      </c>
      <c r="M10" s="10"/>
      <c r="N10" s="5">
        <f t="shared" si="4"/>
        <v>37.89024369388628</v>
      </c>
      <c r="O10" s="9">
        <f t="shared" si="0"/>
        <v>1.6474018997341862</v>
      </c>
      <c r="P10" s="4"/>
      <c r="Q10" s="1">
        <v>10.212000000000002</v>
      </c>
      <c r="R10" s="9"/>
      <c r="S10">
        <v>0</v>
      </c>
      <c r="T10" s="5">
        <f t="shared" si="5"/>
        <v>48.10224369388629</v>
      </c>
      <c r="U10" s="9">
        <f t="shared" si="6"/>
        <v>1.658698058409872</v>
      </c>
      <c r="V10" s="5">
        <v>37.89024369388628</v>
      </c>
      <c r="W10" s="6">
        <v>4</v>
      </c>
      <c r="X10">
        <v>0</v>
      </c>
      <c r="Y10" s="5">
        <f t="shared" si="7"/>
        <v>63.15040615647714</v>
      </c>
      <c r="Z10" s="4"/>
      <c r="AA10" s="4"/>
      <c r="AB10" s="4">
        <v>25</v>
      </c>
      <c r="AC10" s="4">
        <v>1</v>
      </c>
      <c r="AD10" s="4">
        <v>5</v>
      </c>
      <c r="AE10" s="4">
        <v>0</v>
      </c>
      <c r="AF10" s="5">
        <v>32.270758250341736</v>
      </c>
      <c r="AG10" s="5">
        <v>1.1127847672531632</v>
      </c>
      <c r="AH10" s="5">
        <v>0.8861156105995178</v>
      </c>
      <c r="AI10" s="5">
        <v>46.0674934387207</v>
      </c>
      <c r="AJ10" s="5">
        <v>51.98812986440098</v>
      </c>
      <c r="AK10" s="5">
        <v>1.6910436153411865</v>
      </c>
      <c r="AL10" s="5">
        <v>43.48440933227539</v>
      </c>
      <c r="AM10" s="5">
        <v>25.714540380735205</v>
      </c>
      <c r="AN10" s="5">
        <v>0.6538037657737732</v>
      </c>
      <c r="AO10" s="5">
        <v>38.92090606689453</v>
      </c>
      <c r="AP10" s="5">
        <v>59.52995088798831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">
      <c r="A11" s="6">
        <v>5</v>
      </c>
      <c r="B11">
        <v>3</v>
      </c>
      <c r="C11">
        <v>100</v>
      </c>
      <c r="D11" s="4">
        <v>24</v>
      </c>
      <c r="E11" s="4">
        <v>1</v>
      </c>
      <c r="F11" s="4">
        <v>414.54</v>
      </c>
      <c r="G11" s="4">
        <v>16</v>
      </c>
      <c r="H11" s="4">
        <v>74.31</v>
      </c>
      <c r="I11" s="4">
        <v>21.08</v>
      </c>
      <c r="J11" s="4">
        <f t="shared" si="1"/>
        <v>58.31</v>
      </c>
      <c r="K11" s="4">
        <f t="shared" si="2"/>
        <v>5.079999999999998</v>
      </c>
      <c r="L11" s="10">
        <f t="shared" si="3"/>
        <v>0.08712056251071854</v>
      </c>
      <c r="M11" s="10"/>
      <c r="N11" s="5">
        <f t="shared" si="4"/>
        <v>36.114957983193264</v>
      </c>
      <c r="O11" s="9">
        <f t="shared" si="0"/>
        <v>1.504789915966386</v>
      </c>
      <c r="P11" s="4"/>
      <c r="Q11" s="1">
        <v>5.383</v>
      </c>
      <c r="R11" s="9"/>
      <c r="S11">
        <v>100</v>
      </c>
      <c r="T11" s="5">
        <f t="shared" si="5"/>
        <v>41.49795798319327</v>
      </c>
      <c r="U11" s="9">
        <f t="shared" si="6"/>
        <v>1.3832652661064422</v>
      </c>
      <c r="V11" s="5">
        <v>36.114957983193264</v>
      </c>
      <c r="W11" s="6">
        <v>5</v>
      </c>
      <c r="X11">
        <v>100</v>
      </c>
      <c r="Y11" s="5">
        <f t="shared" si="7"/>
        <v>60.19159663865544</v>
      </c>
      <c r="Z11" s="4"/>
      <c r="AA11" s="4"/>
      <c r="AB11" s="4">
        <v>30</v>
      </c>
      <c r="AC11" s="4">
        <v>1</v>
      </c>
      <c r="AD11" s="4">
        <v>5</v>
      </c>
      <c r="AE11" s="4">
        <v>0</v>
      </c>
      <c r="AF11" s="5">
        <v>32.00372152224222</v>
      </c>
      <c r="AG11" s="5">
        <v>1.3914661531409662</v>
      </c>
      <c r="AH11" s="5">
        <v>0.7037415504455566</v>
      </c>
      <c r="AI11" s="5">
        <v>46.0869026184082</v>
      </c>
      <c r="AJ11" s="5">
        <v>65.48839213661523</v>
      </c>
      <c r="AK11" s="5">
        <v>1.601165771484375</v>
      </c>
      <c r="AL11" s="5">
        <v>42.98372268676758</v>
      </c>
      <c r="AM11" s="5">
        <v>26.845267024987134</v>
      </c>
      <c r="AN11" s="5">
        <v>0.5867880582809448</v>
      </c>
      <c r="AO11" s="5">
        <v>39.463138580322266</v>
      </c>
      <c r="AP11" s="5">
        <v>67.2527977067794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">
      <c r="A12" s="6">
        <v>6</v>
      </c>
      <c r="B12">
        <v>2</v>
      </c>
      <c r="C12">
        <v>50</v>
      </c>
      <c r="D12" s="4">
        <v>29</v>
      </c>
      <c r="E12" s="4">
        <v>1</v>
      </c>
      <c r="F12" s="4">
        <v>440.77</v>
      </c>
      <c r="G12" s="4">
        <v>16.5</v>
      </c>
      <c r="H12" s="4">
        <v>62.02</v>
      </c>
      <c r="I12" s="4">
        <v>20.73</v>
      </c>
      <c r="J12" s="4">
        <f t="shared" si="1"/>
        <v>45.52</v>
      </c>
      <c r="K12" s="4">
        <f t="shared" si="2"/>
        <v>4.23</v>
      </c>
      <c r="L12" s="10">
        <f t="shared" si="3"/>
        <v>0.0929261862917399</v>
      </c>
      <c r="M12" s="10"/>
      <c r="N12" s="5">
        <f t="shared" si="4"/>
        <v>40.959075131810195</v>
      </c>
      <c r="O12" s="9">
        <f t="shared" si="0"/>
        <v>1.4123819010969032</v>
      </c>
      <c r="P12" s="4"/>
      <c r="Q12" s="1">
        <v>10.994</v>
      </c>
      <c r="R12" s="9"/>
      <c r="S12">
        <v>50</v>
      </c>
      <c r="T12" s="5">
        <f t="shared" si="5"/>
        <v>51.953075131810195</v>
      </c>
      <c r="U12" s="9">
        <f t="shared" si="6"/>
        <v>1.484373575194577</v>
      </c>
      <c r="V12" s="5">
        <v>40.959075131810195</v>
      </c>
      <c r="W12" s="6">
        <v>6</v>
      </c>
      <c r="X12">
        <v>50</v>
      </c>
      <c r="Y12" s="5">
        <f t="shared" si="7"/>
        <v>68.26512521968367</v>
      </c>
      <c r="Z12" s="4"/>
      <c r="AA12" s="4"/>
      <c r="AB12" s="4">
        <v>3</v>
      </c>
      <c r="AC12" s="4">
        <v>2</v>
      </c>
      <c r="AD12" s="4">
        <v>1</v>
      </c>
      <c r="AE12" s="4">
        <v>50</v>
      </c>
      <c r="AF12" s="5">
        <v>72.20947026279389</v>
      </c>
      <c r="AG12" s="5">
        <v>2.0058186184109412</v>
      </c>
      <c r="AH12" s="5">
        <v>0.9697502851486206</v>
      </c>
      <c r="AI12" s="5">
        <v>45.174407958984375</v>
      </c>
      <c r="AJ12" s="5">
        <v>46.5835469716424</v>
      </c>
      <c r="AK12" s="5">
        <v>1.3753561973571777</v>
      </c>
      <c r="AL12" s="5">
        <v>44.993221282958984</v>
      </c>
      <c r="AM12" s="5">
        <v>32.713868137880155</v>
      </c>
      <c r="AN12" s="5">
        <v>0.6560757756233215</v>
      </c>
      <c r="AO12" s="5">
        <v>40.89903259277344</v>
      </c>
      <c r="AP12" s="5">
        <v>62.33888540377256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">
      <c r="A13" s="6">
        <v>7</v>
      </c>
      <c r="B13">
        <v>4</v>
      </c>
      <c r="C13">
        <v>150</v>
      </c>
      <c r="D13" s="4">
        <v>28</v>
      </c>
      <c r="E13" s="4">
        <v>2</v>
      </c>
      <c r="F13" s="4">
        <v>375.78</v>
      </c>
      <c r="G13" s="4">
        <v>15.87</v>
      </c>
      <c r="H13" s="4">
        <v>53.25</v>
      </c>
      <c r="I13" s="4">
        <v>19.53</v>
      </c>
      <c r="J13" s="4">
        <f t="shared" si="1"/>
        <v>37.38</v>
      </c>
      <c r="K13" s="4">
        <f t="shared" si="2"/>
        <v>3.660000000000002</v>
      </c>
      <c r="L13" s="10">
        <f t="shared" si="3"/>
        <v>0.0979133226324238</v>
      </c>
      <c r="M13" s="10"/>
      <c r="N13" s="5">
        <f t="shared" si="4"/>
        <v>36.79386837881221</v>
      </c>
      <c r="O13" s="9">
        <f t="shared" si="0"/>
        <v>1.314066727814722</v>
      </c>
      <c r="P13" s="4"/>
      <c r="Q13" s="1">
        <v>6.584</v>
      </c>
      <c r="R13" s="9"/>
      <c r="S13">
        <v>150</v>
      </c>
      <c r="T13" s="5">
        <f t="shared" si="5"/>
        <v>43.37786837881221</v>
      </c>
      <c r="U13" s="9">
        <f t="shared" si="6"/>
        <v>1.2758196582003591</v>
      </c>
      <c r="V13" s="5">
        <v>36.79386837881221</v>
      </c>
      <c r="W13" s="6">
        <v>7</v>
      </c>
      <c r="X13">
        <v>150</v>
      </c>
      <c r="Y13" s="5">
        <f t="shared" si="7"/>
        <v>61.323113964687025</v>
      </c>
      <c r="Z13" s="4"/>
      <c r="AA13" s="4"/>
      <c r="AB13" s="4">
        <v>6</v>
      </c>
      <c r="AC13" s="4">
        <v>2</v>
      </c>
      <c r="AD13" s="4">
        <v>1</v>
      </c>
      <c r="AE13" s="4">
        <v>50</v>
      </c>
      <c r="AF13" s="5">
        <v>51.953075131810195</v>
      </c>
      <c r="AG13" s="5">
        <v>1.484373575194577</v>
      </c>
      <c r="AH13" s="5">
        <v>0.9621829986572266</v>
      </c>
      <c r="AI13" s="5">
        <v>44.29841995239258</v>
      </c>
      <c r="AJ13" s="5">
        <v>46.039495620077666</v>
      </c>
      <c r="AK13" s="5">
        <v>1.5107561349868774</v>
      </c>
      <c r="AL13" s="5">
        <v>41.9256477355957</v>
      </c>
      <c r="AM13" s="5">
        <v>27.751433050417415</v>
      </c>
      <c r="AN13" s="5">
        <v>0.5302066802978516</v>
      </c>
      <c r="AO13" s="5">
        <v>40.9743537902832</v>
      </c>
      <c r="AP13" s="5">
        <v>77.27996517747616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">
      <c r="A14" s="6">
        <v>8</v>
      </c>
      <c r="B14">
        <v>2</v>
      </c>
      <c r="C14">
        <v>50</v>
      </c>
      <c r="D14" s="4">
        <v>24</v>
      </c>
      <c r="E14" s="4">
        <v>1</v>
      </c>
      <c r="F14" s="4">
        <v>323.11</v>
      </c>
      <c r="G14" s="4">
        <v>16.51</v>
      </c>
      <c r="H14" s="4">
        <v>58.13</v>
      </c>
      <c r="I14" s="4">
        <v>19.16</v>
      </c>
      <c r="J14" s="4">
        <f t="shared" si="1"/>
        <v>41.620000000000005</v>
      </c>
      <c r="K14" s="4">
        <f t="shared" si="2"/>
        <v>2.6499999999999986</v>
      </c>
      <c r="L14" s="10">
        <f t="shared" si="3"/>
        <v>0.06367131186929356</v>
      </c>
      <c r="M14" s="10"/>
      <c r="N14" s="5">
        <f t="shared" si="4"/>
        <v>20.572837578087444</v>
      </c>
      <c r="O14" s="9">
        <f t="shared" si="0"/>
        <v>0.8572015657536435</v>
      </c>
      <c r="P14" s="4"/>
      <c r="Q14" s="1">
        <v>8.08</v>
      </c>
      <c r="R14" s="9"/>
      <c r="S14">
        <v>50</v>
      </c>
      <c r="T14" s="5">
        <f t="shared" si="5"/>
        <v>28.652837578087443</v>
      </c>
      <c r="U14" s="9">
        <f t="shared" si="6"/>
        <v>0.9550945859362481</v>
      </c>
      <c r="V14" s="5">
        <v>20.572837578087444</v>
      </c>
      <c r="W14" s="6">
        <v>8</v>
      </c>
      <c r="X14">
        <v>50</v>
      </c>
      <c r="Y14" s="5">
        <f t="shared" si="7"/>
        <v>34.288062630145745</v>
      </c>
      <c r="Z14" s="4"/>
      <c r="AA14" s="4"/>
      <c r="AB14" s="4">
        <v>8</v>
      </c>
      <c r="AC14" s="4">
        <v>2</v>
      </c>
      <c r="AD14" s="4">
        <v>2</v>
      </c>
      <c r="AE14" s="4">
        <v>50</v>
      </c>
      <c r="AF14" s="5">
        <v>28.652837578087443</v>
      </c>
      <c r="AG14" s="5">
        <v>0.9550945859362481</v>
      </c>
      <c r="AH14" s="5">
        <v>0.8294461965560913</v>
      </c>
      <c r="AI14" s="5">
        <v>44.96872329711914</v>
      </c>
      <c r="AJ14" s="5">
        <v>54.21535897546084</v>
      </c>
      <c r="AK14" s="5">
        <v>1.5352305173873901</v>
      </c>
      <c r="AL14" s="5">
        <v>43.795188903808594</v>
      </c>
      <c r="AM14" s="5">
        <v>28.526783703035</v>
      </c>
      <c r="AN14" s="5">
        <v>0.6182772517204285</v>
      </c>
      <c r="AO14" s="5">
        <v>40.55696105957031</v>
      </c>
      <c r="AP14" s="5">
        <v>65.59672209630202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">
      <c r="A15" s="6">
        <v>9</v>
      </c>
      <c r="B15">
        <v>1</v>
      </c>
      <c r="C15">
        <v>0</v>
      </c>
      <c r="D15" s="4">
        <v>25</v>
      </c>
      <c r="E15" s="4">
        <v>2</v>
      </c>
      <c r="F15" s="4">
        <v>398.53</v>
      </c>
      <c r="G15" s="4">
        <v>16.03</v>
      </c>
      <c r="H15" s="4">
        <v>61</v>
      </c>
      <c r="I15" s="4">
        <v>19.17</v>
      </c>
      <c r="J15" s="4">
        <f t="shared" si="1"/>
        <v>44.97</v>
      </c>
      <c r="K15" s="4">
        <f t="shared" si="2"/>
        <v>3.1400000000000006</v>
      </c>
      <c r="L15" s="10">
        <f t="shared" si="3"/>
        <v>0.06982432732933068</v>
      </c>
      <c r="M15" s="10"/>
      <c r="N15" s="5">
        <f t="shared" si="4"/>
        <v>27.827089170558153</v>
      </c>
      <c r="O15" s="9">
        <f t="shared" si="0"/>
        <v>1.1130835668223262</v>
      </c>
      <c r="P15" s="4"/>
      <c r="Q15" s="1">
        <v>11.036</v>
      </c>
      <c r="R15" s="9"/>
      <c r="S15">
        <v>0</v>
      </c>
      <c r="T15" s="5">
        <f t="shared" si="5"/>
        <v>38.863089170558155</v>
      </c>
      <c r="U15" s="9">
        <f t="shared" si="6"/>
        <v>1.2536480377599404</v>
      </c>
      <c r="V15" s="5">
        <v>27.827089170558153</v>
      </c>
      <c r="W15" s="6">
        <v>9</v>
      </c>
      <c r="X15">
        <v>0</v>
      </c>
      <c r="Y15" s="5">
        <f t="shared" si="7"/>
        <v>46.37848195093026</v>
      </c>
      <c r="Z15" s="4"/>
      <c r="AA15" s="4"/>
      <c r="AB15" s="4">
        <v>16</v>
      </c>
      <c r="AC15" s="4">
        <v>2</v>
      </c>
      <c r="AD15" s="4">
        <v>3</v>
      </c>
      <c r="AE15" s="4">
        <v>50</v>
      </c>
      <c r="AF15" s="5">
        <v>32.890643091505666</v>
      </c>
      <c r="AG15" s="5">
        <v>1.0609884868227635</v>
      </c>
      <c r="AH15" s="5">
        <v>0.8944041132926941</v>
      </c>
      <c r="AI15" s="5">
        <v>44.73606872558594</v>
      </c>
      <c r="AJ15" s="5">
        <v>50.01773589892474</v>
      </c>
      <c r="AK15" s="5">
        <v>1.3183032274246216</v>
      </c>
      <c r="AL15" s="5">
        <v>43.466251373291016</v>
      </c>
      <c r="AM15" s="5">
        <v>32.97136081370653</v>
      </c>
      <c r="AN15" s="5">
        <v>0.5841351747512817</v>
      </c>
      <c r="AO15" s="5">
        <v>38.925392150878906</v>
      </c>
      <c r="AP15" s="5">
        <v>66.63764456138583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">
      <c r="A16" s="6">
        <v>10</v>
      </c>
      <c r="B16">
        <v>3</v>
      </c>
      <c r="C16">
        <v>100</v>
      </c>
      <c r="D16" s="4">
        <v>23</v>
      </c>
      <c r="E16" s="4">
        <v>2</v>
      </c>
      <c r="F16" s="4">
        <v>329.26</v>
      </c>
      <c r="G16" s="4">
        <v>16.23</v>
      </c>
      <c r="H16" s="4">
        <v>72.78</v>
      </c>
      <c r="I16" s="4">
        <v>21.96</v>
      </c>
      <c r="J16" s="4">
        <f t="shared" si="1"/>
        <v>56.55</v>
      </c>
      <c r="K16" s="4">
        <f t="shared" si="2"/>
        <v>5.73</v>
      </c>
      <c r="L16" s="10">
        <f t="shared" si="3"/>
        <v>0.10132625994694962</v>
      </c>
      <c r="M16" s="10"/>
      <c r="N16" s="5">
        <f t="shared" si="4"/>
        <v>33.36268435013263</v>
      </c>
      <c r="O16" s="9">
        <f t="shared" si="0"/>
        <v>1.4505514934840276</v>
      </c>
      <c r="P16" s="4"/>
      <c r="Q16" s="1">
        <v>9.100999999999999</v>
      </c>
      <c r="R16" s="9"/>
      <c r="S16">
        <v>100</v>
      </c>
      <c r="T16" s="5">
        <f t="shared" si="5"/>
        <v>42.46368435013263</v>
      </c>
      <c r="U16" s="9">
        <f t="shared" si="6"/>
        <v>1.4642649775907803</v>
      </c>
      <c r="V16" s="5">
        <v>33.36268435013263</v>
      </c>
      <c r="W16" s="6">
        <v>10</v>
      </c>
      <c r="X16">
        <v>100</v>
      </c>
      <c r="Y16" s="5">
        <f t="shared" si="7"/>
        <v>55.60447391688772</v>
      </c>
      <c r="Z16" s="4"/>
      <c r="AA16" s="4"/>
      <c r="AB16" s="4">
        <v>22</v>
      </c>
      <c r="AC16" s="4">
        <v>2</v>
      </c>
      <c r="AD16" s="4">
        <v>4</v>
      </c>
      <c r="AE16" s="4">
        <v>50</v>
      </c>
      <c r="AF16" s="5">
        <v>35.01048223350253</v>
      </c>
      <c r="AG16" s="5">
        <v>1.2072580080518114</v>
      </c>
      <c r="AH16" s="5">
        <v>0.7831674814224243</v>
      </c>
      <c r="AI16" s="5">
        <v>46.992210388183594</v>
      </c>
      <c r="AJ16" s="5">
        <v>60.00275994967795</v>
      </c>
      <c r="AK16" s="5">
        <v>1.413703441619873</v>
      </c>
      <c r="AL16" s="5">
        <v>43.27513885498047</v>
      </c>
      <c r="AM16" s="5">
        <v>30.61118589723049</v>
      </c>
      <c r="AN16" s="5">
        <v>0.7442916631698608</v>
      </c>
      <c r="AO16" s="5">
        <v>40.03947067260742</v>
      </c>
      <c r="AP16" s="5">
        <v>53.79540394431328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">
      <c r="A17" s="6">
        <v>11</v>
      </c>
      <c r="B17">
        <v>4</v>
      </c>
      <c r="C17">
        <v>150</v>
      </c>
      <c r="D17" s="4">
        <v>29</v>
      </c>
      <c r="E17" s="4">
        <v>2</v>
      </c>
      <c r="F17" s="4">
        <v>486.25</v>
      </c>
      <c r="G17" s="4">
        <v>16.12</v>
      </c>
      <c r="H17" s="4">
        <v>107.05</v>
      </c>
      <c r="I17" s="4">
        <v>22.58</v>
      </c>
      <c r="J17" s="4">
        <f t="shared" si="1"/>
        <v>90.92999999999999</v>
      </c>
      <c r="K17" s="4">
        <f t="shared" si="2"/>
        <v>6.459999999999997</v>
      </c>
      <c r="L17" s="10">
        <f t="shared" si="3"/>
        <v>0.07104365995820959</v>
      </c>
      <c r="M17" s="10"/>
      <c r="N17" s="5">
        <f t="shared" si="4"/>
        <v>34.544979654679416</v>
      </c>
      <c r="O17" s="9">
        <f t="shared" si="0"/>
        <v>1.1912061949889454</v>
      </c>
      <c r="P17" s="4"/>
      <c r="Q17" s="1">
        <v>5.413</v>
      </c>
      <c r="R17" s="9"/>
      <c r="S17">
        <v>150</v>
      </c>
      <c r="T17" s="5">
        <f t="shared" si="5"/>
        <v>39.95797965467942</v>
      </c>
      <c r="U17" s="9">
        <f t="shared" si="6"/>
        <v>1.1416565615622691</v>
      </c>
      <c r="V17" s="5">
        <v>34.544979654679416</v>
      </c>
      <c r="W17" s="6">
        <v>11</v>
      </c>
      <c r="X17">
        <v>150</v>
      </c>
      <c r="Y17" s="5">
        <f t="shared" si="7"/>
        <v>57.57496609113236</v>
      </c>
      <c r="Z17" s="4"/>
      <c r="AA17" s="4"/>
      <c r="AB17" s="4">
        <v>28</v>
      </c>
      <c r="AC17" s="4">
        <v>2</v>
      </c>
      <c r="AD17" s="4">
        <v>5</v>
      </c>
      <c r="AE17" s="4">
        <v>50</v>
      </c>
      <c r="AF17" s="5">
        <v>28.330057818659665</v>
      </c>
      <c r="AG17" s="5">
        <v>0.976898545471023</v>
      </c>
      <c r="AH17" s="5">
        <v>0.8726803660392761</v>
      </c>
      <c r="AI17" s="5">
        <v>46.57217025756836</v>
      </c>
      <c r="AJ17" s="5">
        <v>53.36681340608082</v>
      </c>
      <c r="AK17" s="5">
        <v>1.580959677696228</v>
      </c>
      <c r="AL17" s="5">
        <v>43.181705474853516</v>
      </c>
      <c r="AM17" s="5">
        <v>27.31360330313916</v>
      </c>
      <c r="AN17" s="5">
        <v>0.7461529970169067</v>
      </c>
      <c r="AO17" s="5">
        <v>39.62184143066406</v>
      </c>
      <c r="AP17" s="5">
        <v>53.10149739942181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">
      <c r="A18" s="6">
        <v>12</v>
      </c>
      <c r="B18">
        <v>5</v>
      </c>
      <c r="C18">
        <v>300</v>
      </c>
      <c r="D18" s="4">
        <v>21</v>
      </c>
      <c r="E18" s="4">
        <v>4</v>
      </c>
      <c r="F18" s="4">
        <v>370.61</v>
      </c>
      <c r="G18" s="4">
        <v>16.95</v>
      </c>
      <c r="H18" s="4">
        <v>80.39</v>
      </c>
      <c r="I18" s="4">
        <v>20.72</v>
      </c>
      <c r="J18" s="4">
        <f t="shared" si="1"/>
        <v>63.44</v>
      </c>
      <c r="K18" s="4">
        <f t="shared" si="2"/>
        <v>3.7699999999999996</v>
      </c>
      <c r="L18" s="10">
        <f t="shared" si="3"/>
        <v>0.05942622950819672</v>
      </c>
      <c r="M18" s="10"/>
      <c r="N18" s="5">
        <f t="shared" si="4"/>
        <v>22.023954918032786</v>
      </c>
      <c r="O18" s="9">
        <f t="shared" si="0"/>
        <v>1.0487597580015613</v>
      </c>
      <c r="P18" s="4"/>
      <c r="Q18" s="1">
        <v>8.723</v>
      </c>
      <c r="R18" s="9"/>
      <c r="S18">
        <v>300</v>
      </c>
      <c r="T18" s="5">
        <f t="shared" si="5"/>
        <v>30.746954918032785</v>
      </c>
      <c r="U18" s="9">
        <f t="shared" si="6"/>
        <v>1.1387761080752883</v>
      </c>
      <c r="V18" s="5">
        <v>22.023954918032786</v>
      </c>
      <c r="W18" s="6">
        <v>12</v>
      </c>
      <c r="X18">
        <v>300</v>
      </c>
      <c r="Y18" s="5">
        <f t="shared" si="7"/>
        <v>36.706591530054645</v>
      </c>
      <c r="Z18" s="4"/>
      <c r="AA18" s="4"/>
      <c r="AB18" s="4">
        <v>5</v>
      </c>
      <c r="AC18" s="4">
        <v>3</v>
      </c>
      <c r="AD18" s="4">
        <v>1</v>
      </c>
      <c r="AE18" s="4">
        <v>100</v>
      </c>
      <c r="AF18" s="5">
        <v>41.49795798319327</v>
      </c>
      <c r="AG18" s="5">
        <v>1.3832652661064422</v>
      </c>
      <c r="AH18" s="5">
        <v>1.0620331764221191</v>
      </c>
      <c r="AI18" s="5">
        <v>45.052284240722656</v>
      </c>
      <c r="AJ18" s="5">
        <v>42.4207880138916</v>
      </c>
      <c r="AK18" s="5">
        <v>1.5396525859832764</v>
      </c>
      <c r="AL18" s="5">
        <v>43.6186408996582</v>
      </c>
      <c r="AM18" s="5">
        <v>28.330183897818614</v>
      </c>
      <c r="AN18" s="5">
        <v>0.6735495924949646</v>
      </c>
      <c r="AO18" s="5">
        <v>40.94167709350586</v>
      </c>
      <c r="AP18" s="5">
        <v>60.784948205297795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">
      <c r="A19" s="6">
        <v>13</v>
      </c>
      <c r="B19">
        <v>1</v>
      </c>
      <c r="C19">
        <v>0</v>
      </c>
      <c r="D19" s="4">
        <v>23</v>
      </c>
      <c r="E19" s="4">
        <v>1</v>
      </c>
      <c r="F19" s="4">
        <v>364.03</v>
      </c>
      <c r="G19" s="4">
        <v>16.55</v>
      </c>
      <c r="H19" s="4">
        <v>70.6</v>
      </c>
      <c r="I19" s="4">
        <v>20.87</v>
      </c>
      <c r="J19" s="4">
        <f t="shared" si="1"/>
        <v>54.05</v>
      </c>
      <c r="K19" s="4">
        <f t="shared" si="2"/>
        <v>4.32</v>
      </c>
      <c r="L19" s="10">
        <f t="shared" si="3"/>
        <v>0.07992599444958373</v>
      </c>
      <c r="M19" s="10"/>
      <c r="N19" s="5">
        <f t="shared" si="4"/>
        <v>29.095459759481965</v>
      </c>
      <c r="O19" s="9">
        <f t="shared" si="0"/>
        <v>1.2650199895426941</v>
      </c>
      <c r="P19" s="4"/>
      <c r="Q19" s="1">
        <v>6.578</v>
      </c>
      <c r="R19" s="9"/>
      <c r="S19">
        <v>0</v>
      </c>
      <c r="T19" s="5">
        <f t="shared" si="5"/>
        <v>35.673459759481965</v>
      </c>
      <c r="U19" s="9">
        <f t="shared" si="6"/>
        <v>1.2301193020511023</v>
      </c>
      <c r="V19" s="5">
        <v>29.095459759481965</v>
      </c>
      <c r="W19" s="6">
        <v>13</v>
      </c>
      <c r="X19">
        <v>0</v>
      </c>
      <c r="Y19" s="5">
        <f t="shared" si="7"/>
        <v>48.492432932469946</v>
      </c>
      <c r="Z19" s="4"/>
      <c r="AA19" s="4"/>
      <c r="AB19" s="4">
        <v>10</v>
      </c>
      <c r="AC19" s="4">
        <v>3</v>
      </c>
      <c r="AD19" s="4">
        <v>2</v>
      </c>
      <c r="AE19" s="4">
        <v>100</v>
      </c>
      <c r="AF19" s="5">
        <v>42.46368435013263</v>
      </c>
      <c r="AG19" s="5">
        <v>1.4642649775907803</v>
      </c>
      <c r="AH19" s="5">
        <v>0.946045994758606</v>
      </c>
      <c r="AI19" s="5">
        <v>45.1854248046875</v>
      </c>
      <c r="AJ19" s="5">
        <v>47.7623974468779</v>
      </c>
      <c r="AK19" s="5">
        <v>1.4818696975708008</v>
      </c>
      <c r="AL19" s="5">
        <v>43.2260856628418</v>
      </c>
      <c r="AM19" s="5">
        <v>29.16996395411921</v>
      </c>
      <c r="AN19" s="5">
        <v>0.6211331486701965</v>
      </c>
      <c r="AO19" s="5">
        <v>40.65442657470703</v>
      </c>
      <c r="AP19" s="5">
        <v>65.45203176121798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">
      <c r="A20" s="6">
        <v>14</v>
      </c>
      <c r="B20">
        <v>5</v>
      </c>
      <c r="C20">
        <v>300</v>
      </c>
      <c r="D20" s="4">
        <v>24</v>
      </c>
      <c r="E20" s="4">
        <v>0</v>
      </c>
      <c r="F20" s="4">
        <v>320.13</v>
      </c>
      <c r="G20" s="4">
        <v>16.12</v>
      </c>
      <c r="H20" s="4">
        <v>43.2</v>
      </c>
      <c r="I20" s="4">
        <v>17.8</v>
      </c>
      <c r="J20" s="4">
        <f t="shared" si="1"/>
        <v>27.080000000000002</v>
      </c>
      <c r="K20" s="4">
        <f t="shared" si="2"/>
        <v>1.6799999999999997</v>
      </c>
      <c r="L20" s="10">
        <f t="shared" si="3"/>
        <v>0.06203840472673559</v>
      </c>
      <c r="M20" s="10"/>
      <c r="N20" s="5">
        <f t="shared" si="4"/>
        <v>19.860354505169862</v>
      </c>
      <c r="O20" s="9">
        <f t="shared" si="0"/>
        <v>0.8275147710487443</v>
      </c>
      <c r="P20" s="4"/>
      <c r="Q20" s="1">
        <v>7.211</v>
      </c>
      <c r="R20" s="9"/>
      <c r="S20">
        <v>300</v>
      </c>
      <c r="T20" s="5">
        <f t="shared" si="5"/>
        <v>27.071354505169865</v>
      </c>
      <c r="U20" s="9">
        <f t="shared" si="6"/>
        <v>0.9023784835056622</v>
      </c>
      <c r="V20" s="5">
        <v>19.860354505169862</v>
      </c>
      <c r="W20" s="6">
        <v>14</v>
      </c>
      <c r="X20">
        <v>300</v>
      </c>
      <c r="Y20" s="5">
        <f t="shared" si="7"/>
        <v>33.100590841949774</v>
      </c>
      <c r="Z20" s="4"/>
      <c r="AA20" s="4"/>
      <c r="AB20" s="4">
        <v>18</v>
      </c>
      <c r="AC20" s="4">
        <v>3</v>
      </c>
      <c r="AD20" s="4">
        <v>3</v>
      </c>
      <c r="AE20" s="4">
        <v>100</v>
      </c>
      <c r="AF20" s="5">
        <v>34.262361285108106</v>
      </c>
      <c r="AG20" s="5">
        <v>1.0706987901596283</v>
      </c>
      <c r="AH20" s="5">
        <v>0.9127292633056641</v>
      </c>
      <c r="AI20" s="5">
        <v>44.97465515136719</v>
      </c>
      <c r="AJ20" s="5">
        <v>49.27491311988933</v>
      </c>
      <c r="AK20" s="5">
        <v>1.376822590827942</v>
      </c>
      <c r="AL20" s="5">
        <v>43.3873291015625</v>
      </c>
      <c r="AM20" s="5">
        <v>31.512650497310517</v>
      </c>
      <c r="AN20" s="5">
        <v>0.517886221408844</v>
      </c>
      <c r="AO20" s="5">
        <v>39.76531982421875</v>
      </c>
      <c r="AP20" s="5">
        <v>76.78389225348036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">
      <c r="A21" s="6">
        <v>15</v>
      </c>
      <c r="B21">
        <v>4</v>
      </c>
      <c r="C21">
        <v>150</v>
      </c>
      <c r="D21" s="4">
        <v>24</v>
      </c>
      <c r="E21" s="4">
        <v>0</v>
      </c>
      <c r="F21" s="4">
        <v>328.87</v>
      </c>
      <c r="G21" s="4">
        <v>16.58</v>
      </c>
      <c r="H21" s="4">
        <v>64.59</v>
      </c>
      <c r="I21" s="4">
        <v>19.49</v>
      </c>
      <c r="J21" s="4">
        <f t="shared" si="1"/>
        <v>48.010000000000005</v>
      </c>
      <c r="K21" s="4">
        <f t="shared" si="2"/>
        <v>2.91</v>
      </c>
      <c r="L21" s="10">
        <f t="shared" si="3"/>
        <v>0.06061237242241199</v>
      </c>
      <c r="M21" s="10"/>
      <c r="N21" s="5">
        <f t="shared" si="4"/>
        <v>19.933590918558632</v>
      </c>
      <c r="O21" s="9">
        <f t="shared" si="0"/>
        <v>0.8305662882732764</v>
      </c>
      <c r="P21" s="4"/>
      <c r="Q21" s="1">
        <v>7.212999999999999</v>
      </c>
      <c r="R21" s="9"/>
      <c r="S21">
        <v>150</v>
      </c>
      <c r="T21" s="5">
        <f t="shared" si="5"/>
        <v>27.14659091855863</v>
      </c>
      <c r="U21" s="9">
        <f t="shared" si="6"/>
        <v>0.9048863639519543</v>
      </c>
      <c r="V21" s="5">
        <v>19.933590918558632</v>
      </c>
      <c r="W21" s="6">
        <v>15</v>
      </c>
      <c r="X21">
        <v>150</v>
      </c>
      <c r="Y21" s="5">
        <f t="shared" si="7"/>
        <v>33.22265153093105</v>
      </c>
      <c r="Z21" s="4"/>
      <c r="AA21" s="4"/>
      <c r="AB21" s="4">
        <v>19</v>
      </c>
      <c r="AC21" s="4">
        <v>3</v>
      </c>
      <c r="AD21" s="4">
        <v>4</v>
      </c>
      <c r="AE21" s="4">
        <v>100</v>
      </c>
      <c r="AF21" s="5">
        <v>36.03855572260855</v>
      </c>
      <c r="AG21" s="5">
        <v>1.2870912758074482</v>
      </c>
      <c r="AH21" s="5">
        <v>0.8531949520111084</v>
      </c>
      <c r="AI21" s="5">
        <v>45.574462890625</v>
      </c>
      <c r="AJ21" s="5">
        <v>53.4162359765481</v>
      </c>
      <c r="AK21" s="5">
        <v>1.509162187576294</v>
      </c>
      <c r="AL21" s="5">
        <v>43.325050354003906</v>
      </c>
      <c r="AM21" s="5">
        <v>28.708014758561966</v>
      </c>
      <c r="AN21" s="5">
        <v>0.5686066150665283</v>
      </c>
      <c r="AO21" s="5">
        <v>39.3785400390625</v>
      </c>
      <c r="AP21" s="5">
        <v>69.2544528952677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">
      <c r="A22" s="6">
        <v>16</v>
      </c>
      <c r="B22">
        <v>2</v>
      </c>
      <c r="C22">
        <v>50</v>
      </c>
      <c r="D22" s="4">
        <v>25</v>
      </c>
      <c r="E22" s="4">
        <v>1</v>
      </c>
      <c r="F22" s="4">
        <v>356.76</v>
      </c>
      <c r="G22" s="4">
        <v>16.13</v>
      </c>
      <c r="H22" s="4">
        <v>70.99</v>
      </c>
      <c r="I22" s="4">
        <v>20.21</v>
      </c>
      <c r="J22" s="4">
        <f t="shared" si="1"/>
        <v>54.86</v>
      </c>
      <c r="K22" s="4">
        <f t="shared" si="2"/>
        <v>4.080000000000002</v>
      </c>
      <c r="L22" s="10">
        <f t="shared" si="3"/>
        <v>0.07437112650382796</v>
      </c>
      <c r="M22" s="10"/>
      <c r="N22" s="5">
        <f t="shared" si="4"/>
        <v>26.532643091505662</v>
      </c>
      <c r="O22" s="9">
        <f t="shared" si="0"/>
        <v>1.0613057236602266</v>
      </c>
      <c r="P22" s="4"/>
      <c r="Q22" s="1">
        <v>6.3580000000000005</v>
      </c>
      <c r="R22" s="9"/>
      <c r="S22">
        <v>50</v>
      </c>
      <c r="T22" s="5">
        <f t="shared" si="5"/>
        <v>32.890643091505666</v>
      </c>
      <c r="U22" s="9">
        <f t="shared" si="6"/>
        <v>1.0609884868227635</v>
      </c>
      <c r="V22" s="5">
        <v>26.532643091505662</v>
      </c>
      <c r="W22" s="6">
        <v>16</v>
      </c>
      <c r="X22">
        <v>50</v>
      </c>
      <c r="Y22" s="5">
        <f t="shared" si="7"/>
        <v>44.2210718191761</v>
      </c>
      <c r="Z22" s="4"/>
      <c r="AA22" s="4"/>
      <c r="AB22" s="4">
        <v>21</v>
      </c>
      <c r="AC22" s="4">
        <v>3</v>
      </c>
      <c r="AD22" s="4">
        <v>4</v>
      </c>
      <c r="AE22" s="4">
        <v>100</v>
      </c>
      <c r="AF22" s="5">
        <v>30.353323921150768</v>
      </c>
      <c r="AG22" s="5">
        <v>1.011777464038359</v>
      </c>
      <c r="AH22" s="5">
        <v>0.8618305325508118</v>
      </c>
      <c r="AI22" s="5">
        <v>45.69588088989258</v>
      </c>
      <c r="AJ22" s="5">
        <v>53.02188674453634</v>
      </c>
      <c r="AK22" s="5">
        <v>1.6124321222305298</v>
      </c>
      <c r="AL22" s="5">
        <v>43.70634841918945</v>
      </c>
      <c r="AM22" s="5">
        <v>27.10585321181089</v>
      </c>
      <c r="AN22" s="5">
        <v>0.6830523014068604</v>
      </c>
      <c r="AO22" s="5">
        <v>39.57964324951172</v>
      </c>
      <c r="AP22" s="5">
        <v>57.94526007450796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">
      <c r="A23" s="6">
        <v>17</v>
      </c>
      <c r="B23">
        <v>5</v>
      </c>
      <c r="C23">
        <v>300</v>
      </c>
      <c r="D23" s="4">
        <v>25</v>
      </c>
      <c r="E23" s="4">
        <v>2</v>
      </c>
      <c r="F23" s="4">
        <v>256.16</v>
      </c>
      <c r="G23" s="4">
        <v>16.47</v>
      </c>
      <c r="H23" s="4">
        <v>52.16</v>
      </c>
      <c r="I23" s="4">
        <v>19.62</v>
      </c>
      <c r="J23" s="4">
        <f t="shared" si="1"/>
        <v>35.69</v>
      </c>
      <c r="K23" s="4">
        <f t="shared" si="2"/>
        <v>3.150000000000002</v>
      </c>
      <c r="L23" s="10">
        <f t="shared" si="3"/>
        <v>0.08826001681143184</v>
      </c>
      <c r="M23" s="10"/>
      <c r="N23" s="5">
        <f t="shared" si="4"/>
        <v>22.60868590641638</v>
      </c>
      <c r="O23" s="9">
        <f t="shared" si="0"/>
        <v>0.9043474362566551</v>
      </c>
      <c r="P23" s="4"/>
      <c r="Q23" s="1">
        <v>5.48</v>
      </c>
      <c r="R23" s="9"/>
      <c r="S23">
        <v>300</v>
      </c>
      <c r="T23" s="5">
        <f t="shared" si="5"/>
        <v>28.08868590641638</v>
      </c>
      <c r="U23" s="9">
        <f t="shared" si="6"/>
        <v>0.9060866421424639</v>
      </c>
      <c r="V23" s="5">
        <v>22.60868590641638</v>
      </c>
      <c r="W23" s="6">
        <v>17</v>
      </c>
      <c r="X23">
        <v>300</v>
      </c>
      <c r="Y23" s="5">
        <f t="shared" si="7"/>
        <v>37.68114317736063</v>
      </c>
      <c r="Z23" s="4"/>
      <c r="AA23" s="4"/>
      <c r="AB23" s="4">
        <v>26</v>
      </c>
      <c r="AC23" s="4">
        <v>3</v>
      </c>
      <c r="AD23" s="4">
        <v>5</v>
      </c>
      <c r="AE23" s="4">
        <v>100</v>
      </c>
      <c r="AF23" s="5">
        <v>35.578870785245535</v>
      </c>
      <c r="AG23" s="5">
        <v>1.2268576132843287</v>
      </c>
      <c r="AH23" s="5">
        <v>0.8797250390052795</v>
      </c>
      <c r="AI23" s="5">
        <v>45.927730560302734</v>
      </c>
      <c r="AJ23" s="5">
        <v>52.206915256423784</v>
      </c>
      <c r="AK23" s="5">
        <v>1.5751861333847046</v>
      </c>
      <c r="AL23" s="5">
        <v>43.335994720458984</v>
      </c>
      <c r="AM23" s="5">
        <v>27.51166595616235</v>
      </c>
      <c r="AN23" s="5">
        <v>0.7461572289466858</v>
      </c>
      <c r="AO23" s="5">
        <v>38.6262321472168</v>
      </c>
      <c r="AP23" s="5">
        <v>51.766880556452676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">
      <c r="A24" s="6">
        <v>18</v>
      </c>
      <c r="B24">
        <v>3</v>
      </c>
      <c r="C24">
        <v>100</v>
      </c>
      <c r="D24" s="4">
        <v>26</v>
      </c>
      <c r="E24" s="4">
        <v>0</v>
      </c>
      <c r="F24" s="4">
        <v>335.29</v>
      </c>
      <c r="G24" s="4">
        <v>16.4</v>
      </c>
      <c r="H24" s="4">
        <v>65.89</v>
      </c>
      <c r="I24" s="4">
        <v>20.45</v>
      </c>
      <c r="J24" s="4">
        <f t="shared" si="1"/>
        <v>49.49</v>
      </c>
      <c r="K24" s="4">
        <f t="shared" si="2"/>
        <v>4.050000000000001</v>
      </c>
      <c r="L24" s="10">
        <f t="shared" si="3"/>
        <v>0.08183471408365327</v>
      </c>
      <c r="M24" s="10"/>
      <c r="N24" s="5">
        <f t="shared" si="4"/>
        <v>27.438361285108105</v>
      </c>
      <c r="O24" s="9">
        <f t="shared" si="0"/>
        <v>1.0553215878887732</v>
      </c>
      <c r="P24" s="4"/>
      <c r="Q24" s="1">
        <v>6.824</v>
      </c>
      <c r="R24" s="9"/>
      <c r="S24">
        <v>100</v>
      </c>
      <c r="T24" s="5">
        <f t="shared" si="5"/>
        <v>34.262361285108106</v>
      </c>
      <c r="U24" s="9">
        <f t="shared" si="6"/>
        <v>1.0706987901596283</v>
      </c>
      <c r="V24" s="5">
        <v>27.438361285108105</v>
      </c>
      <c r="W24" s="6">
        <v>18</v>
      </c>
      <c r="X24">
        <v>100</v>
      </c>
      <c r="Y24" s="5">
        <f t="shared" si="7"/>
        <v>45.730602141846845</v>
      </c>
      <c r="Z24" s="4"/>
      <c r="AA24" s="4"/>
      <c r="AB24" s="4">
        <v>2</v>
      </c>
      <c r="AC24" s="4">
        <v>4</v>
      </c>
      <c r="AD24" s="4">
        <v>1</v>
      </c>
      <c r="AE24" s="4">
        <v>150</v>
      </c>
      <c r="AF24" s="5">
        <v>36.698554187192116</v>
      </c>
      <c r="AG24" s="5">
        <v>1.359205710636745</v>
      </c>
      <c r="AH24" s="5">
        <v>1.0921250581741333</v>
      </c>
      <c r="AI24" s="5">
        <v>45.148399353027344</v>
      </c>
      <c r="AJ24" s="5">
        <v>41.339953712360185</v>
      </c>
      <c r="AK24" s="5">
        <v>1.5596431493759155</v>
      </c>
      <c r="AL24" s="5">
        <v>42.25544357299805</v>
      </c>
      <c r="AM24" s="5">
        <v>27.093020342445886</v>
      </c>
      <c r="AN24" s="5">
        <v>0.5477753281593323</v>
      </c>
      <c r="AO24" s="5">
        <v>41.28184509277344</v>
      </c>
      <c r="AP24" s="5">
        <v>75.3627317088033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">
      <c r="A25" s="6">
        <v>19</v>
      </c>
      <c r="B25">
        <v>3</v>
      </c>
      <c r="C25">
        <v>100</v>
      </c>
      <c r="D25" s="4">
        <v>22</v>
      </c>
      <c r="E25" s="4">
        <v>2</v>
      </c>
      <c r="F25" s="4">
        <v>319.85</v>
      </c>
      <c r="G25" s="4">
        <v>16.15</v>
      </c>
      <c r="H25" s="4">
        <v>69.36</v>
      </c>
      <c r="I25" s="4">
        <v>20.98</v>
      </c>
      <c r="J25" s="4">
        <f t="shared" si="1"/>
        <v>53.21</v>
      </c>
      <c r="K25" s="4">
        <f t="shared" si="2"/>
        <v>4.830000000000002</v>
      </c>
      <c r="L25" s="10">
        <f t="shared" si="3"/>
        <v>0.09077241120090213</v>
      </c>
      <c r="M25" s="10"/>
      <c r="N25" s="5">
        <f t="shared" si="4"/>
        <v>29.033555722608547</v>
      </c>
      <c r="O25" s="9">
        <f t="shared" si="0"/>
        <v>1.3197070783003886</v>
      </c>
      <c r="P25" s="4"/>
      <c r="Q25" s="1">
        <v>7.005</v>
      </c>
      <c r="R25" s="9"/>
      <c r="S25">
        <v>100</v>
      </c>
      <c r="T25" s="5">
        <f t="shared" si="5"/>
        <v>36.03855572260855</v>
      </c>
      <c r="U25" s="9">
        <f t="shared" si="6"/>
        <v>1.2870912758074482</v>
      </c>
      <c r="V25" s="5">
        <v>29.033555722608547</v>
      </c>
      <c r="W25" s="6">
        <v>19</v>
      </c>
      <c r="X25">
        <v>100</v>
      </c>
      <c r="Y25" s="5">
        <f t="shared" si="7"/>
        <v>48.389259537680914</v>
      </c>
      <c r="Z25" s="4"/>
      <c r="AA25" s="4"/>
      <c r="AB25" s="4">
        <v>7</v>
      </c>
      <c r="AC25" s="4">
        <v>4</v>
      </c>
      <c r="AD25" s="4">
        <v>2</v>
      </c>
      <c r="AE25" s="4">
        <v>150</v>
      </c>
      <c r="AF25" s="5">
        <v>43.37786837881221</v>
      </c>
      <c r="AG25" s="5">
        <v>1.2758196582003591</v>
      </c>
      <c r="AH25" s="5">
        <v>0.9116265773773193</v>
      </c>
      <c r="AI25" s="5">
        <v>45.978599548339844</v>
      </c>
      <c r="AJ25" s="5">
        <v>50.43578224827187</v>
      </c>
      <c r="AK25" s="5">
        <v>1.5382980108261108</v>
      </c>
      <c r="AL25" s="5">
        <v>45.16306686401367</v>
      </c>
      <c r="AM25" s="5">
        <v>29.35911412884152</v>
      </c>
      <c r="AN25" s="5">
        <v>0.6388157606124878</v>
      </c>
      <c r="AO25" s="5">
        <v>41.24685287475586</v>
      </c>
      <c r="AP25" s="5">
        <v>64.5676819795569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">
      <c r="A26" s="6">
        <v>20</v>
      </c>
      <c r="B26">
        <v>5</v>
      </c>
      <c r="C26">
        <v>300</v>
      </c>
      <c r="D26" s="4">
        <v>21</v>
      </c>
      <c r="E26" s="4">
        <v>0</v>
      </c>
      <c r="F26" s="4">
        <v>244.83</v>
      </c>
      <c r="G26" s="4">
        <v>16.4</v>
      </c>
      <c r="H26" s="4">
        <v>59.15</v>
      </c>
      <c r="I26" s="4">
        <v>19.93</v>
      </c>
      <c r="J26" s="4">
        <f t="shared" si="1"/>
        <v>42.75</v>
      </c>
      <c r="K26" s="4">
        <f t="shared" si="2"/>
        <v>3.530000000000001</v>
      </c>
      <c r="L26" s="10">
        <f t="shared" si="3"/>
        <v>0.0825730994152047</v>
      </c>
      <c r="M26" s="10"/>
      <c r="N26" s="5">
        <f t="shared" si="4"/>
        <v>20.216371929824568</v>
      </c>
      <c r="O26" s="9">
        <f t="shared" si="0"/>
        <v>0.9626843776106937</v>
      </c>
      <c r="P26" s="4"/>
      <c r="Q26" s="1">
        <v>6.401</v>
      </c>
      <c r="R26" s="9"/>
      <c r="S26">
        <v>300</v>
      </c>
      <c r="T26" s="5">
        <f t="shared" si="5"/>
        <v>26.617371929824568</v>
      </c>
      <c r="U26" s="9">
        <f t="shared" si="6"/>
        <v>0.9858285899935025</v>
      </c>
      <c r="V26" s="5">
        <v>20.216371929824568</v>
      </c>
      <c r="W26" s="6">
        <v>20</v>
      </c>
      <c r="X26">
        <v>300</v>
      </c>
      <c r="Y26" s="5">
        <f t="shared" si="7"/>
        <v>33.69395321637428</v>
      </c>
      <c r="Z26" s="4"/>
      <c r="AA26" s="4"/>
      <c r="AB26" s="4">
        <v>11</v>
      </c>
      <c r="AC26" s="4">
        <v>4</v>
      </c>
      <c r="AD26" s="4">
        <v>2</v>
      </c>
      <c r="AE26" s="4">
        <v>150</v>
      </c>
      <c r="AF26" s="5">
        <v>39.95797965467942</v>
      </c>
      <c r="AG26" s="5">
        <v>1.1416565615622691</v>
      </c>
      <c r="AH26" s="5">
        <v>0.9463549852371216</v>
      </c>
      <c r="AI26" s="5">
        <v>44.913726806640625</v>
      </c>
      <c r="AJ26" s="5">
        <v>47.459703290290065</v>
      </c>
      <c r="AK26" s="5">
        <v>1.510343313217163</v>
      </c>
      <c r="AL26" s="5">
        <v>43.88983154296875</v>
      </c>
      <c r="AM26" s="5">
        <v>29.0595066425524</v>
      </c>
      <c r="AN26" s="5">
        <v>0.8156932592391968</v>
      </c>
      <c r="AO26" s="5">
        <v>40.81108093261719</v>
      </c>
      <c r="AP26" s="5">
        <v>50.03238713861874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">
      <c r="A27" s="6">
        <v>21</v>
      </c>
      <c r="B27">
        <v>3</v>
      </c>
      <c r="C27">
        <v>100</v>
      </c>
      <c r="D27" s="4">
        <v>24</v>
      </c>
      <c r="E27" s="4">
        <v>3</v>
      </c>
      <c r="F27" s="4">
        <v>311.56</v>
      </c>
      <c r="G27" s="4">
        <v>15.7</v>
      </c>
      <c r="H27" s="4">
        <v>72.01</v>
      </c>
      <c r="I27" s="4">
        <v>19.99</v>
      </c>
      <c r="J27" s="4">
        <f t="shared" si="1"/>
        <v>56.31</v>
      </c>
      <c r="K27" s="4">
        <f t="shared" si="2"/>
        <v>4.289999999999999</v>
      </c>
      <c r="L27" s="10">
        <f t="shared" si="3"/>
        <v>0.07618540223761319</v>
      </c>
      <c r="M27" s="10"/>
      <c r="N27" s="5">
        <f t="shared" si="4"/>
        <v>23.736323921150767</v>
      </c>
      <c r="O27" s="9">
        <f t="shared" si="0"/>
        <v>0.9890134967146152</v>
      </c>
      <c r="P27" s="4"/>
      <c r="Q27" s="1">
        <v>6.617</v>
      </c>
      <c r="R27" s="9"/>
      <c r="S27">
        <v>100</v>
      </c>
      <c r="T27" s="5">
        <f t="shared" si="5"/>
        <v>30.353323921150768</v>
      </c>
      <c r="U27" s="9">
        <f t="shared" si="6"/>
        <v>1.011777464038359</v>
      </c>
      <c r="V27" s="5">
        <v>23.736323921150767</v>
      </c>
      <c r="W27" s="6">
        <v>21</v>
      </c>
      <c r="X27">
        <v>100</v>
      </c>
      <c r="Y27" s="5">
        <f t="shared" si="7"/>
        <v>39.56053986858461</v>
      </c>
      <c r="Z27" s="4"/>
      <c r="AA27" s="4"/>
      <c r="AB27" s="4">
        <v>15</v>
      </c>
      <c r="AC27" s="4">
        <v>4</v>
      </c>
      <c r="AD27" s="4">
        <v>3</v>
      </c>
      <c r="AE27" s="4">
        <v>150</v>
      </c>
      <c r="AF27" s="5">
        <v>27.14659091855863</v>
      </c>
      <c r="AG27" s="5">
        <v>0.9048863639519543</v>
      </c>
      <c r="AH27" s="5">
        <v>0.9116231799125671</v>
      </c>
      <c r="AI27" s="5">
        <v>44.731807708740234</v>
      </c>
      <c r="AJ27" s="5">
        <v>49.0683088082846</v>
      </c>
      <c r="AK27" s="5">
        <v>1.6789073944091797</v>
      </c>
      <c r="AL27" s="5">
        <v>43.2304573059082</v>
      </c>
      <c r="AM27" s="5">
        <v>25.749161299704284</v>
      </c>
      <c r="AN27" s="5">
        <v>0.6570165753364563</v>
      </c>
      <c r="AO27" s="5">
        <v>42.435462951660156</v>
      </c>
      <c r="AP27" s="5">
        <v>64.58811625860288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">
      <c r="A28" s="6">
        <v>22</v>
      </c>
      <c r="B28">
        <v>2</v>
      </c>
      <c r="C28">
        <v>50</v>
      </c>
      <c r="D28" s="4">
        <v>23</v>
      </c>
      <c r="E28" s="4">
        <v>2</v>
      </c>
      <c r="F28" s="4">
        <v>275.92</v>
      </c>
      <c r="G28" s="4">
        <v>15.99</v>
      </c>
      <c r="H28" s="4">
        <v>47.51</v>
      </c>
      <c r="I28" s="4">
        <v>19.4</v>
      </c>
      <c r="J28" s="4">
        <f t="shared" si="1"/>
        <v>31.519999999999996</v>
      </c>
      <c r="K28" s="4">
        <f t="shared" si="2"/>
        <v>3.4099999999999984</v>
      </c>
      <c r="L28" s="10">
        <f t="shared" si="3"/>
        <v>0.10818527918781722</v>
      </c>
      <c r="M28" s="10"/>
      <c r="N28" s="5">
        <f t="shared" si="4"/>
        <v>29.85048223350253</v>
      </c>
      <c r="O28" s="9">
        <f t="shared" si="0"/>
        <v>1.2978470536305446</v>
      </c>
      <c r="P28" s="4"/>
      <c r="Q28" s="1">
        <v>5.16</v>
      </c>
      <c r="R28" s="9"/>
      <c r="S28">
        <v>50</v>
      </c>
      <c r="T28" s="5">
        <f t="shared" si="5"/>
        <v>35.01048223350253</v>
      </c>
      <c r="U28" s="9">
        <f t="shared" si="6"/>
        <v>1.2072580080518114</v>
      </c>
      <c r="V28" s="5">
        <v>29.85048223350253</v>
      </c>
      <c r="W28" s="6">
        <v>22</v>
      </c>
      <c r="X28">
        <v>50</v>
      </c>
      <c r="Y28" s="5">
        <f t="shared" si="7"/>
        <v>49.750803722504216</v>
      </c>
      <c r="Z28" s="4"/>
      <c r="AA28" s="4"/>
      <c r="AB28" s="4">
        <v>24</v>
      </c>
      <c r="AC28" s="4">
        <v>4</v>
      </c>
      <c r="AD28" s="4">
        <v>4</v>
      </c>
      <c r="AE28" s="4">
        <v>150</v>
      </c>
      <c r="AF28" s="5">
        <v>31.05176938369781</v>
      </c>
      <c r="AG28" s="5">
        <v>0.7961992149666105</v>
      </c>
      <c r="AH28" s="5">
        <v>0.8945662975311279</v>
      </c>
      <c r="AI28" s="5">
        <v>45.16708755493164</v>
      </c>
      <c r="AJ28" s="5">
        <v>50.49048648444077</v>
      </c>
      <c r="AK28" s="5">
        <v>1.4959129095077515</v>
      </c>
      <c r="AL28" s="5">
        <v>43.19242477416992</v>
      </c>
      <c r="AM28" s="5">
        <v>28.873622588351697</v>
      </c>
      <c r="AN28" s="5">
        <v>0.6199646592140198</v>
      </c>
      <c r="AO28" s="5">
        <v>38.640541076660156</v>
      </c>
      <c r="AP28" s="5">
        <v>62.3270060678103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">
      <c r="A29" s="6">
        <v>23</v>
      </c>
      <c r="B29">
        <v>1</v>
      </c>
      <c r="C29">
        <v>0</v>
      </c>
      <c r="D29" s="4">
        <v>26</v>
      </c>
      <c r="E29" s="4">
        <v>1</v>
      </c>
      <c r="F29" s="4">
        <v>332</v>
      </c>
      <c r="G29" s="4">
        <v>16.12</v>
      </c>
      <c r="H29" s="4">
        <v>66.32</v>
      </c>
      <c r="I29" s="4">
        <v>20.27</v>
      </c>
      <c r="J29" s="4">
        <f t="shared" si="1"/>
        <v>50.19999999999999</v>
      </c>
      <c r="K29" s="4">
        <f t="shared" si="2"/>
        <v>4.149999999999999</v>
      </c>
      <c r="L29" s="10">
        <f t="shared" si="3"/>
        <v>0.08266932270916334</v>
      </c>
      <c r="M29" s="10"/>
      <c r="N29" s="5">
        <f t="shared" si="4"/>
        <v>27.44621513944223</v>
      </c>
      <c r="O29" s="9">
        <f t="shared" si="0"/>
        <v>1.0556236592093167</v>
      </c>
      <c r="P29" s="4"/>
      <c r="Q29" s="1">
        <v>6.004</v>
      </c>
      <c r="R29" s="9"/>
      <c r="S29">
        <v>0</v>
      </c>
      <c r="T29" s="5">
        <f t="shared" si="5"/>
        <v>33.45021513944223</v>
      </c>
      <c r="U29" s="9">
        <f t="shared" si="6"/>
        <v>1.0453192231075696</v>
      </c>
      <c r="V29" s="5">
        <v>27.44621513944223</v>
      </c>
      <c r="W29" s="6">
        <v>23</v>
      </c>
      <c r="X29">
        <v>0</v>
      </c>
      <c r="Y29" s="5">
        <f t="shared" si="7"/>
        <v>45.743691899070384</v>
      </c>
      <c r="Z29" s="4"/>
      <c r="AA29" s="4"/>
      <c r="AB29" s="4">
        <v>27</v>
      </c>
      <c r="AC29" s="4">
        <v>4</v>
      </c>
      <c r="AD29" s="4">
        <v>5</v>
      </c>
      <c r="AE29" s="4">
        <v>150</v>
      </c>
      <c r="AF29" s="5">
        <v>43.12260447761194</v>
      </c>
      <c r="AG29" s="5">
        <v>1.3910517573423204</v>
      </c>
      <c r="AH29" s="5">
        <v>0.9467229843139648</v>
      </c>
      <c r="AI29" s="5">
        <v>45.99276351928711</v>
      </c>
      <c r="AJ29" s="5">
        <v>48.58101501846963</v>
      </c>
      <c r="AK29" s="5">
        <v>1.4448761940002441</v>
      </c>
      <c r="AL29" s="5">
        <v>43.13266372680664</v>
      </c>
      <c r="AM29" s="5">
        <v>29.852151973928468</v>
      </c>
      <c r="AN29" s="5">
        <v>0.6012690663337708</v>
      </c>
      <c r="AO29" s="5">
        <v>38.805904388427734</v>
      </c>
      <c r="AP29" s="5">
        <v>64.5399980827987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">
      <c r="A30" s="6">
        <v>24</v>
      </c>
      <c r="B30">
        <v>4</v>
      </c>
      <c r="C30">
        <v>150</v>
      </c>
      <c r="D30" s="4">
        <v>33</v>
      </c>
      <c r="E30" s="4">
        <v>1</v>
      </c>
      <c r="F30" s="4">
        <v>314.09</v>
      </c>
      <c r="G30" s="4">
        <v>15.85</v>
      </c>
      <c r="H30" s="4">
        <v>61.12</v>
      </c>
      <c r="I30" s="4">
        <v>19.54</v>
      </c>
      <c r="J30" s="4">
        <f t="shared" si="1"/>
        <v>45.269999999999996</v>
      </c>
      <c r="K30" s="4">
        <f t="shared" si="2"/>
        <v>3.6899999999999995</v>
      </c>
      <c r="L30" s="10">
        <f t="shared" si="3"/>
        <v>0.08151093439363817</v>
      </c>
      <c r="M30" s="10"/>
      <c r="N30" s="5">
        <f t="shared" si="4"/>
        <v>25.60176938369781</v>
      </c>
      <c r="O30" s="9">
        <f t="shared" si="0"/>
        <v>0.7758111934453882</v>
      </c>
      <c r="P30" s="4"/>
      <c r="Q30" s="1">
        <v>5.45</v>
      </c>
      <c r="R30" s="9"/>
      <c r="S30">
        <v>150</v>
      </c>
      <c r="T30" s="5">
        <f t="shared" si="5"/>
        <v>31.05176938369781</v>
      </c>
      <c r="U30" s="9">
        <f t="shared" si="6"/>
        <v>0.7961992149666105</v>
      </c>
      <c r="V30" s="5">
        <v>25.60176938369781</v>
      </c>
      <c r="W30" s="6">
        <v>24</v>
      </c>
      <c r="X30">
        <v>150</v>
      </c>
      <c r="Y30" s="5">
        <f t="shared" si="7"/>
        <v>42.66961563949635</v>
      </c>
      <c r="Z30" s="4"/>
      <c r="AA30" s="4"/>
      <c r="AB30" s="4">
        <v>1</v>
      </c>
      <c r="AC30" s="4">
        <v>5</v>
      </c>
      <c r="AD30" s="4">
        <v>1</v>
      </c>
      <c r="AE30" s="4">
        <v>300</v>
      </c>
      <c r="AF30" s="5">
        <v>32.3357323943662</v>
      </c>
      <c r="AG30" s="5">
        <v>1.0778577464788732</v>
      </c>
      <c r="AH30" s="5">
        <v>0.9895092248916626</v>
      </c>
      <c r="AI30" s="5">
        <v>43.774871826171875</v>
      </c>
      <c r="AJ30" s="5">
        <v>44.238972942333724</v>
      </c>
      <c r="AK30" s="5">
        <v>1.669551968574524</v>
      </c>
      <c r="AL30" s="5">
        <v>43.4300537109375</v>
      </c>
      <c r="AM30" s="5">
        <v>26.012999013153454</v>
      </c>
      <c r="AN30" s="5">
        <v>0.6129477620124817</v>
      </c>
      <c r="AO30" s="5">
        <v>41.39560317993164</v>
      </c>
      <c r="AP30" s="5">
        <v>67.53528725517835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">
      <c r="A31" s="6">
        <v>25</v>
      </c>
      <c r="B31">
        <v>1</v>
      </c>
      <c r="C31">
        <v>0</v>
      </c>
      <c r="D31" s="4">
        <v>23</v>
      </c>
      <c r="E31" s="4">
        <v>1</v>
      </c>
      <c r="F31" s="4">
        <v>265.19</v>
      </c>
      <c r="G31" s="4">
        <v>16.36</v>
      </c>
      <c r="H31" s="4">
        <v>67.57</v>
      </c>
      <c r="I31" s="4">
        <v>21.39</v>
      </c>
      <c r="J31" s="4">
        <f t="shared" si="1"/>
        <v>51.209999999999994</v>
      </c>
      <c r="K31" s="4">
        <f t="shared" si="2"/>
        <v>5.030000000000001</v>
      </c>
      <c r="L31" s="10">
        <f t="shared" si="3"/>
        <v>0.09822300331966416</v>
      </c>
      <c r="M31" s="10"/>
      <c r="N31" s="5">
        <f t="shared" si="4"/>
        <v>26.047758250341737</v>
      </c>
      <c r="O31" s="9">
        <f t="shared" si="0"/>
        <v>1.1325112282757277</v>
      </c>
      <c r="P31" s="4"/>
      <c r="Q31" s="1">
        <v>6.223000000000001</v>
      </c>
      <c r="R31" s="9"/>
      <c r="S31">
        <v>0</v>
      </c>
      <c r="T31" s="5">
        <f t="shared" si="5"/>
        <v>32.270758250341736</v>
      </c>
      <c r="U31" s="9">
        <f t="shared" si="6"/>
        <v>1.1127847672531632</v>
      </c>
      <c r="V31" s="5">
        <v>26.047758250341737</v>
      </c>
      <c r="W31" s="6">
        <v>25</v>
      </c>
      <c r="X31">
        <v>0</v>
      </c>
      <c r="Y31" s="5">
        <f t="shared" si="7"/>
        <v>43.41293041723623</v>
      </c>
      <c r="Z31" s="4"/>
      <c r="AA31" s="4"/>
      <c r="AB31" s="4">
        <v>12</v>
      </c>
      <c r="AC31" s="4">
        <v>5</v>
      </c>
      <c r="AD31" s="4">
        <v>2</v>
      </c>
      <c r="AE31" s="4">
        <v>300</v>
      </c>
      <c r="AF31" s="5">
        <v>30.746954918032785</v>
      </c>
      <c r="AG31" s="5">
        <v>1.1387761080752883</v>
      </c>
      <c r="AH31" s="5">
        <v>0.9263582825660706</v>
      </c>
      <c r="AI31" s="5">
        <v>45.50217819213867</v>
      </c>
      <c r="AJ31" s="5">
        <v>49.119416373214456</v>
      </c>
      <c r="AK31" s="5">
        <v>1.3616324663162231</v>
      </c>
      <c r="AL31" s="5">
        <v>43.615516662597656</v>
      </c>
      <c r="AM31" s="5">
        <v>32.03178371664095</v>
      </c>
      <c r="AN31" s="5">
        <v>0.7899556159973145</v>
      </c>
      <c r="AO31" s="5">
        <v>41.78059005737305</v>
      </c>
      <c r="AP31" s="5">
        <v>52.8897943267677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">
      <c r="A32" s="6">
        <v>26</v>
      </c>
      <c r="B32">
        <v>3</v>
      </c>
      <c r="C32">
        <v>100</v>
      </c>
      <c r="D32" s="4">
        <v>23</v>
      </c>
      <c r="E32" s="4">
        <v>3</v>
      </c>
      <c r="F32" s="4">
        <v>286.42</v>
      </c>
      <c r="G32" s="4">
        <v>15.88</v>
      </c>
      <c r="H32" s="4">
        <v>60.07</v>
      </c>
      <c r="I32" s="4">
        <v>20.55</v>
      </c>
      <c r="J32" s="4">
        <f t="shared" si="1"/>
        <v>44.19</v>
      </c>
      <c r="K32" s="4">
        <f t="shared" si="2"/>
        <v>4.67</v>
      </c>
      <c r="L32" s="10">
        <f t="shared" si="3"/>
        <v>0.10568001810364336</v>
      </c>
      <c r="M32" s="10"/>
      <c r="N32" s="5">
        <f t="shared" si="4"/>
        <v>30.268870785245532</v>
      </c>
      <c r="O32" s="9">
        <f t="shared" si="0"/>
        <v>1.3160378602280667</v>
      </c>
      <c r="P32" s="4"/>
      <c r="Q32" s="1">
        <v>5.31</v>
      </c>
      <c r="R32" s="9"/>
      <c r="S32">
        <v>100</v>
      </c>
      <c r="T32" s="5">
        <f t="shared" si="5"/>
        <v>35.578870785245535</v>
      </c>
      <c r="U32" s="9">
        <f t="shared" si="6"/>
        <v>1.2268576132843287</v>
      </c>
      <c r="V32" s="5">
        <v>30.268870785245532</v>
      </c>
      <c r="W32" s="6">
        <v>26</v>
      </c>
      <c r="X32">
        <v>100</v>
      </c>
      <c r="Y32" s="5">
        <f t="shared" si="7"/>
        <v>50.448117975409225</v>
      </c>
      <c r="Z32" s="4"/>
      <c r="AA32" s="4"/>
      <c r="AB32" s="4">
        <v>14</v>
      </c>
      <c r="AC32" s="4">
        <v>5</v>
      </c>
      <c r="AD32" s="4">
        <v>3</v>
      </c>
      <c r="AE32" s="4">
        <v>300</v>
      </c>
      <c r="AF32" s="5">
        <v>27.071354505169865</v>
      </c>
      <c r="AG32" s="5">
        <v>0.9023784835056622</v>
      </c>
      <c r="AH32" s="5">
        <v>0.9238047003746033</v>
      </c>
      <c r="AI32" s="5">
        <v>43.418739318847656</v>
      </c>
      <c r="AJ32" s="5">
        <v>46.99991167098558</v>
      </c>
      <c r="AK32" s="5">
        <v>1.3860642910003662</v>
      </c>
      <c r="AL32" s="5">
        <v>43.34585952758789</v>
      </c>
      <c r="AM32" s="5">
        <v>31.272618311452074</v>
      </c>
      <c r="AN32" s="5">
        <v>0.620958685874939</v>
      </c>
      <c r="AO32" s="5">
        <v>41.80083084106445</v>
      </c>
      <c r="AP32" s="5">
        <v>67.31660542305892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">
      <c r="A33" s="6">
        <v>27</v>
      </c>
      <c r="B33">
        <v>4</v>
      </c>
      <c r="C33">
        <v>150</v>
      </c>
      <c r="D33" s="4">
        <v>25</v>
      </c>
      <c r="E33" s="4">
        <v>2</v>
      </c>
      <c r="F33" s="4">
        <v>257.5</v>
      </c>
      <c r="G33" s="4">
        <v>16.46</v>
      </c>
      <c r="H33" s="4">
        <v>59.34</v>
      </c>
      <c r="I33" s="4">
        <v>22.62</v>
      </c>
      <c r="J33" s="4">
        <f t="shared" si="1"/>
        <v>42.88</v>
      </c>
      <c r="K33" s="4">
        <f t="shared" si="2"/>
        <v>6.16</v>
      </c>
      <c r="L33" s="10">
        <f t="shared" si="3"/>
        <v>0.14365671641791045</v>
      </c>
      <c r="M33" s="10"/>
      <c r="N33" s="5">
        <f t="shared" si="4"/>
        <v>36.991604477611936</v>
      </c>
      <c r="O33" s="9">
        <f t="shared" si="0"/>
        <v>1.4796641791044776</v>
      </c>
      <c r="P33" s="4"/>
      <c r="Q33" s="1">
        <v>6.131</v>
      </c>
      <c r="R33" s="9"/>
      <c r="S33">
        <v>150</v>
      </c>
      <c r="T33" s="5">
        <f t="shared" si="5"/>
        <v>43.12260447761194</v>
      </c>
      <c r="U33" s="9">
        <f t="shared" si="6"/>
        <v>1.3910517573423204</v>
      </c>
      <c r="V33" s="5">
        <v>36.991604477611936</v>
      </c>
      <c r="W33" s="6">
        <v>27</v>
      </c>
      <c r="X33">
        <v>150</v>
      </c>
      <c r="Y33" s="5">
        <f t="shared" si="7"/>
        <v>61.65267412935323</v>
      </c>
      <c r="Z33" s="4"/>
      <c r="AA33" s="4"/>
      <c r="AB33" s="4">
        <v>17</v>
      </c>
      <c r="AC33" s="4">
        <v>5</v>
      </c>
      <c r="AD33" s="4">
        <v>3</v>
      </c>
      <c r="AE33" s="4">
        <v>300</v>
      </c>
      <c r="AF33" s="5">
        <v>28.08868590641638</v>
      </c>
      <c r="AG33" s="5">
        <v>0.9060866421424639</v>
      </c>
      <c r="AH33" s="5">
        <v>0.8796337246894836</v>
      </c>
      <c r="AI33" s="5">
        <v>44.67374038696289</v>
      </c>
      <c r="AJ33" s="5">
        <v>50.78675263699446</v>
      </c>
      <c r="AK33" s="5">
        <v>1.6245242357254028</v>
      </c>
      <c r="AL33" s="5">
        <v>43.68449401855469</v>
      </c>
      <c r="AM33" s="5">
        <v>26.89063853765662</v>
      </c>
      <c r="AN33" s="5">
        <v>0.4873073995113373</v>
      </c>
      <c r="AO33" s="5">
        <v>38.86684799194336</v>
      </c>
      <c r="AP33" s="5">
        <v>79.75837845047768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">
      <c r="A34" s="6">
        <v>28</v>
      </c>
      <c r="B34">
        <v>2</v>
      </c>
      <c r="C34">
        <v>50</v>
      </c>
      <c r="D34" s="4">
        <v>23</v>
      </c>
      <c r="E34" s="4">
        <v>0</v>
      </c>
      <c r="F34" s="4">
        <v>268.51</v>
      </c>
      <c r="G34" s="4">
        <v>15.93</v>
      </c>
      <c r="H34" s="4">
        <v>53.98</v>
      </c>
      <c r="I34" s="4">
        <v>18.82</v>
      </c>
      <c r="J34" s="4">
        <f t="shared" si="1"/>
        <v>38.05</v>
      </c>
      <c r="K34" s="4">
        <f t="shared" si="2"/>
        <v>2.8900000000000006</v>
      </c>
      <c r="L34" s="10">
        <f t="shared" si="3"/>
        <v>0.07595269382391592</v>
      </c>
      <c r="M34" s="10"/>
      <c r="N34" s="5">
        <f t="shared" si="4"/>
        <v>20.394057818659665</v>
      </c>
      <c r="O34" s="9">
        <f t="shared" si="0"/>
        <v>0.8866981660286811</v>
      </c>
      <c r="P34" s="4"/>
      <c r="Q34" s="1">
        <v>7.936</v>
      </c>
      <c r="R34" s="9"/>
      <c r="S34">
        <v>50</v>
      </c>
      <c r="T34" s="5">
        <f t="shared" si="5"/>
        <v>28.330057818659665</v>
      </c>
      <c r="U34" s="9">
        <f t="shared" si="6"/>
        <v>0.976898545471023</v>
      </c>
      <c r="V34" s="5">
        <v>20.394057818659665</v>
      </c>
      <c r="W34" s="6">
        <v>28</v>
      </c>
      <c r="X34">
        <v>50</v>
      </c>
      <c r="Y34" s="5">
        <f t="shared" si="7"/>
        <v>33.99009636443277</v>
      </c>
      <c r="Z34" s="4"/>
      <c r="AA34" s="4"/>
      <c r="AB34" s="4">
        <v>20</v>
      </c>
      <c r="AC34" s="4">
        <v>5</v>
      </c>
      <c r="AD34" s="4">
        <v>4</v>
      </c>
      <c r="AE34" s="4">
        <v>300</v>
      </c>
      <c r="AF34" s="5">
        <v>26.617371929824568</v>
      </c>
      <c r="AG34" s="5">
        <v>0.9858285899935025</v>
      </c>
      <c r="AH34" s="5">
        <v>0.8195533752441406</v>
      </c>
      <c r="AI34" s="5">
        <v>44.35968017578125</v>
      </c>
      <c r="AJ34" s="5">
        <v>54.12665180296126</v>
      </c>
      <c r="AK34" s="5">
        <v>1.3585643768310547</v>
      </c>
      <c r="AL34" s="5">
        <v>43.490901947021484</v>
      </c>
      <c r="AM34" s="5">
        <v>32.01239682764759</v>
      </c>
      <c r="AN34" s="5">
        <v>0.9327278137207031</v>
      </c>
      <c r="AO34" s="5">
        <v>39.80417251586914</v>
      </c>
      <c r="AP34" s="5">
        <v>42.67501400766434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">
      <c r="A35" s="6">
        <v>29</v>
      </c>
      <c r="B35">
        <v>5</v>
      </c>
      <c r="C35">
        <v>300</v>
      </c>
      <c r="D35" s="4">
        <v>10</v>
      </c>
      <c r="E35" s="4">
        <v>1</v>
      </c>
      <c r="F35" s="4">
        <v>144.24</v>
      </c>
      <c r="G35" s="4">
        <v>16.22</v>
      </c>
      <c r="H35" s="4">
        <v>43.33</v>
      </c>
      <c r="I35" s="4">
        <v>19.63</v>
      </c>
      <c r="J35" s="4">
        <f t="shared" si="1"/>
        <v>27.11</v>
      </c>
      <c r="K35" s="4">
        <f t="shared" si="2"/>
        <v>3.41</v>
      </c>
      <c r="L35" s="10">
        <f t="shared" si="3"/>
        <v>0.12578384360014755</v>
      </c>
      <c r="M35" s="10"/>
      <c r="N35" s="5">
        <f t="shared" si="4"/>
        <v>18.143061600885282</v>
      </c>
      <c r="O35" s="9">
        <f t="shared" si="0"/>
        <v>1.8143061600885282</v>
      </c>
      <c r="P35" s="4"/>
      <c r="Q35" s="1">
        <v>14.302000000000001</v>
      </c>
      <c r="R35" s="9"/>
      <c r="S35">
        <v>300</v>
      </c>
      <c r="T35" s="5">
        <f t="shared" si="5"/>
        <v>32.44506160088528</v>
      </c>
      <c r="U35" s="9">
        <f t="shared" si="6"/>
        <v>2.02781635005533</v>
      </c>
      <c r="V35" s="5">
        <v>18.143061600885282</v>
      </c>
      <c r="W35" s="6">
        <v>29</v>
      </c>
      <c r="X35">
        <v>300</v>
      </c>
      <c r="Y35" s="5">
        <f t="shared" si="7"/>
        <v>30.23843600147547</v>
      </c>
      <c r="Z35" s="4"/>
      <c r="AA35" s="4"/>
      <c r="AB35" s="4">
        <v>29</v>
      </c>
      <c r="AC35" s="4">
        <v>5</v>
      </c>
      <c r="AD35" s="4">
        <v>5</v>
      </c>
      <c r="AE35" s="4">
        <v>300</v>
      </c>
      <c r="AF35" s="5">
        <v>32.44506160088528</v>
      </c>
      <c r="AG35" s="5">
        <v>2.02781635005533</v>
      </c>
      <c r="AH35" s="5">
        <v>0.7636979222297668</v>
      </c>
      <c r="AI35" s="5">
        <v>45.73373794555664</v>
      </c>
      <c r="AJ35" s="5">
        <v>59.88459129498214</v>
      </c>
      <c r="AK35" s="5">
        <v>1.7201881408691406</v>
      </c>
      <c r="AL35" s="5">
        <v>43.08683395385742</v>
      </c>
      <c r="AM35" s="5">
        <v>25.047745028684716</v>
      </c>
      <c r="AN35" s="5">
        <v>0.5579785108566284</v>
      </c>
      <c r="AO35" s="5">
        <v>38.62026596069336</v>
      </c>
      <c r="AP35" s="5">
        <v>69.21461169069424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">
      <c r="A36" s="6">
        <v>30</v>
      </c>
      <c r="B36">
        <v>1</v>
      </c>
      <c r="C36">
        <v>0</v>
      </c>
      <c r="D36" s="4">
        <v>17</v>
      </c>
      <c r="E36" s="4">
        <v>0</v>
      </c>
      <c r="F36" s="4">
        <v>222.51</v>
      </c>
      <c r="G36" s="4">
        <v>15.96</v>
      </c>
      <c r="H36" s="4">
        <v>54.85</v>
      </c>
      <c r="I36" s="4">
        <v>19.85</v>
      </c>
      <c r="J36" s="4">
        <f t="shared" si="1"/>
        <v>38.89</v>
      </c>
      <c r="K36" s="4">
        <f t="shared" si="2"/>
        <v>3.8900000000000006</v>
      </c>
      <c r="L36" s="10">
        <f t="shared" si="3"/>
        <v>0.10002571355104141</v>
      </c>
      <c r="M36" s="10"/>
      <c r="N36" s="5">
        <f t="shared" si="4"/>
        <v>22.256721522242223</v>
      </c>
      <c r="O36" s="9">
        <f t="shared" si="0"/>
        <v>1.309218913073072</v>
      </c>
      <c r="P36" s="4"/>
      <c r="Q36" s="1">
        <v>9.747</v>
      </c>
      <c r="R36" s="9"/>
      <c r="S36">
        <v>0</v>
      </c>
      <c r="T36" s="5">
        <f t="shared" si="5"/>
        <v>32.00372152224222</v>
      </c>
      <c r="U36" s="9">
        <f t="shared" si="6"/>
        <v>1.3914661531409662</v>
      </c>
      <c r="V36" s="5">
        <v>22.256721522242223</v>
      </c>
      <c r="W36" s="6">
        <v>30</v>
      </c>
      <c r="X36">
        <v>0</v>
      </c>
      <c r="Y36" s="5">
        <f t="shared" si="7"/>
        <v>37.09453587040371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P38" s="4" t="s">
        <v>88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ht="12">
      <c r="A39" s="7" t="s">
        <v>12</v>
      </c>
      <c r="B39" s="7" t="s">
        <v>11</v>
      </c>
      <c r="C39" s="4" t="s">
        <v>42</v>
      </c>
      <c r="D39" s="7" t="s">
        <v>26</v>
      </c>
      <c r="E39" s="4" t="s">
        <v>30</v>
      </c>
      <c r="F39" s="4" t="s">
        <v>43</v>
      </c>
      <c r="G39" s="15" t="s">
        <v>52</v>
      </c>
      <c r="H39" s="15" t="s">
        <v>53</v>
      </c>
      <c r="I39" s="4" t="s">
        <v>103</v>
      </c>
      <c r="J39" s="15" t="s">
        <v>54</v>
      </c>
      <c r="K39" s="15" t="s">
        <v>55</v>
      </c>
      <c r="L39" s="15" t="s">
        <v>104</v>
      </c>
      <c r="M39" s="15" t="s">
        <v>56</v>
      </c>
      <c r="N39" s="15" t="s">
        <v>57</v>
      </c>
      <c r="O39" s="4" t="s">
        <v>105</v>
      </c>
      <c r="P39" t="s">
        <v>118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ht="12">
      <c r="A40" s="4"/>
      <c r="B40" s="4"/>
      <c r="C40" s="4"/>
      <c r="D40" s="4"/>
      <c r="E40" s="4"/>
      <c r="F40" s="4"/>
      <c r="G40" s="15"/>
      <c r="H40" s="15"/>
      <c r="J40" s="15"/>
      <c r="K40" s="15"/>
      <c r="M40" s="15"/>
      <c r="N40" s="1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ht="12">
      <c r="A41" s="6">
        <v>1</v>
      </c>
      <c r="B41">
        <v>5</v>
      </c>
      <c r="C41" s="4">
        <v>1</v>
      </c>
      <c r="D41">
        <v>300</v>
      </c>
      <c r="E41" s="5">
        <v>32.3357323943662</v>
      </c>
      <c r="F41" s="5">
        <v>1.0778577464788732</v>
      </c>
      <c r="G41" s="17">
        <v>0.9895092248916626</v>
      </c>
      <c r="H41" s="17">
        <v>43.774871826171875</v>
      </c>
      <c r="I41" s="1">
        <f>H41/G41</f>
        <v>44.238972942333724</v>
      </c>
      <c r="J41" s="17">
        <v>1.669551968574524</v>
      </c>
      <c r="K41" s="17">
        <v>43.4300537109375</v>
      </c>
      <c r="L41" s="1">
        <f>K41/J41</f>
        <v>26.012999013153454</v>
      </c>
      <c r="M41" s="17">
        <v>0.6129477620124817</v>
      </c>
      <c r="N41" s="17">
        <v>41.39560317993164</v>
      </c>
      <c r="O41" s="1">
        <f>N41/M41</f>
        <v>67.53528725517835</v>
      </c>
      <c r="P41" s="13">
        <v>6.29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ht="12">
      <c r="A42" s="6">
        <v>2</v>
      </c>
      <c r="B42">
        <v>4</v>
      </c>
      <c r="C42" s="4">
        <v>1</v>
      </c>
      <c r="D42">
        <v>150</v>
      </c>
      <c r="E42" s="5">
        <v>36.698554187192116</v>
      </c>
      <c r="F42" s="5">
        <v>1.359205710636745</v>
      </c>
      <c r="G42" s="17">
        <v>1.0921250581741333</v>
      </c>
      <c r="H42" s="17">
        <v>45.148399353027344</v>
      </c>
      <c r="I42" s="1">
        <f aca="true" t="shared" si="8" ref="I42:I70">H42/G42</f>
        <v>41.339953712360185</v>
      </c>
      <c r="J42" s="17">
        <v>1.5596431493759155</v>
      </c>
      <c r="K42" s="17">
        <v>42.25544357299805</v>
      </c>
      <c r="L42" s="1">
        <f aca="true" t="shared" si="9" ref="L42:L70">K42/J42</f>
        <v>27.093020342445886</v>
      </c>
      <c r="M42" s="17">
        <v>0.5477753281593323</v>
      </c>
      <c r="N42" s="17">
        <v>41.28184509277344</v>
      </c>
      <c r="O42" s="1">
        <f aca="true" t="shared" si="10" ref="O42:O70">N42/M42</f>
        <v>75.3627317088033</v>
      </c>
      <c r="P42" s="13">
        <v>6.7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 ht="12">
      <c r="A43" s="6">
        <v>3</v>
      </c>
      <c r="B43">
        <v>2</v>
      </c>
      <c r="C43" s="4">
        <v>1</v>
      </c>
      <c r="D43">
        <v>50</v>
      </c>
      <c r="E43" s="5">
        <v>72.20947026279389</v>
      </c>
      <c r="F43" s="5">
        <v>2.0058186184109412</v>
      </c>
      <c r="G43" s="17">
        <v>0.9697502851486206</v>
      </c>
      <c r="H43" s="17">
        <v>45.174407958984375</v>
      </c>
      <c r="I43" s="1">
        <f t="shared" si="8"/>
        <v>46.5835469716424</v>
      </c>
      <c r="J43" s="17">
        <v>1.3753561973571777</v>
      </c>
      <c r="K43" s="17">
        <v>44.993221282958984</v>
      </c>
      <c r="L43" s="1">
        <f t="shared" si="9"/>
        <v>32.713868137880155</v>
      </c>
      <c r="M43" s="17">
        <v>0.6560757756233215</v>
      </c>
      <c r="N43" s="17">
        <v>40.89903259277344</v>
      </c>
      <c r="O43" s="1">
        <f t="shared" si="10"/>
        <v>62.33888540377256</v>
      </c>
      <c r="P43" s="13">
        <v>4.17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ht="12">
      <c r="A44" s="6">
        <v>4</v>
      </c>
      <c r="B44">
        <v>1</v>
      </c>
      <c r="C44" s="4">
        <v>1</v>
      </c>
      <c r="D44">
        <v>0</v>
      </c>
      <c r="E44" s="5">
        <v>48.10224369388629</v>
      </c>
      <c r="F44" s="5">
        <v>1.658698058409872</v>
      </c>
      <c r="G44" s="17">
        <v>0.8844124674797058</v>
      </c>
      <c r="H44" s="17">
        <v>44.157196044921875</v>
      </c>
      <c r="I44" s="1">
        <f t="shared" si="8"/>
        <v>49.92828309030495</v>
      </c>
      <c r="J44" s="17">
        <v>1.6615674495697021</v>
      </c>
      <c r="K44" s="17">
        <v>43.82776641845703</v>
      </c>
      <c r="L44" s="1">
        <f t="shared" si="9"/>
        <v>26.37736218882186</v>
      </c>
      <c r="M44" s="17">
        <v>0.5446492433547974</v>
      </c>
      <c r="N44" s="17">
        <v>41.1496696472168</v>
      </c>
      <c r="O44" s="1">
        <f t="shared" si="10"/>
        <v>75.55260591890868</v>
      </c>
      <c r="P44" s="13">
        <v>6.07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ht="12">
      <c r="A45" s="6">
        <v>5</v>
      </c>
      <c r="B45">
        <v>3</v>
      </c>
      <c r="C45" s="4">
        <v>1</v>
      </c>
      <c r="D45">
        <v>100</v>
      </c>
      <c r="E45" s="5">
        <v>41.49795798319327</v>
      </c>
      <c r="F45" s="5">
        <v>1.3832652661064422</v>
      </c>
      <c r="G45" s="17">
        <v>1.0620331764221191</v>
      </c>
      <c r="H45" s="17">
        <v>45.052284240722656</v>
      </c>
      <c r="I45" s="1">
        <f t="shared" si="8"/>
        <v>42.4207880138916</v>
      </c>
      <c r="J45" s="17">
        <v>1.5396525859832764</v>
      </c>
      <c r="K45" s="17">
        <v>43.6186408996582</v>
      </c>
      <c r="L45" s="1">
        <f t="shared" si="9"/>
        <v>28.330183897818614</v>
      </c>
      <c r="M45" s="17">
        <v>0.6735495924949646</v>
      </c>
      <c r="N45" s="17">
        <v>40.94167709350586</v>
      </c>
      <c r="O45" s="1">
        <f t="shared" si="10"/>
        <v>60.784948205297795</v>
      </c>
      <c r="P45" s="13">
        <v>4.51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ht="12">
      <c r="A46" s="6">
        <v>6</v>
      </c>
      <c r="B46">
        <v>2</v>
      </c>
      <c r="C46" s="4">
        <v>1</v>
      </c>
      <c r="D46">
        <v>50</v>
      </c>
      <c r="E46" s="5">
        <v>51.953075131810195</v>
      </c>
      <c r="F46" s="5">
        <v>1.484373575194577</v>
      </c>
      <c r="G46" s="17">
        <v>0.9621829986572266</v>
      </c>
      <c r="H46" s="17">
        <v>44.29841995239258</v>
      </c>
      <c r="I46" s="1">
        <f t="shared" si="8"/>
        <v>46.039495620077666</v>
      </c>
      <c r="J46" s="17">
        <v>1.5107561349868774</v>
      </c>
      <c r="K46" s="17">
        <v>41.9256477355957</v>
      </c>
      <c r="L46" s="1">
        <f t="shared" si="9"/>
        <v>27.751433050417415</v>
      </c>
      <c r="M46" s="17">
        <v>0.5302066802978516</v>
      </c>
      <c r="N46" s="17">
        <v>40.9743537902832</v>
      </c>
      <c r="O46" s="1">
        <f t="shared" si="10"/>
        <v>77.27996517747616</v>
      </c>
      <c r="P46" s="13">
        <v>5.44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ht="12">
      <c r="A47" s="6">
        <v>7</v>
      </c>
      <c r="B47">
        <v>4</v>
      </c>
      <c r="C47" s="4">
        <v>2</v>
      </c>
      <c r="D47">
        <v>150</v>
      </c>
      <c r="E47" s="5">
        <v>43.37786837881221</v>
      </c>
      <c r="F47" s="5">
        <v>1.2758196582003591</v>
      </c>
      <c r="G47" s="17">
        <v>0.9116265773773193</v>
      </c>
      <c r="H47" s="17">
        <v>45.978599548339844</v>
      </c>
      <c r="I47" s="1">
        <f t="shared" si="8"/>
        <v>50.43578224827187</v>
      </c>
      <c r="J47" s="17">
        <v>1.5382980108261108</v>
      </c>
      <c r="K47" s="17">
        <v>45.16306686401367</v>
      </c>
      <c r="L47" s="1">
        <f t="shared" si="9"/>
        <v>29.35911412884152</v>
      </c>
      <c r="M47" s="17">
        <v>0.6388157606124878</v>
      </c>
      <c r="N47" s="17">
        <v>41.24685287475586</v>
      </c>
      <c r="O47" s="1">
        <f t="shared" si="10"/>
        <v>64.5676819795569</v>
      </c>
      <c r="P47" s="13">
        <v>3.67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ht="12">
      <c r="A48" s="6">
        <v>8</v>
      </c>
      <c r="B48">
        <v>2</v>
      </c>
      <c r="C48" s="4">
        <v>2</v>
      </c>
      <c r="D48">
        <v>50</v>
      </c>
      <c r="E48" s="5">
        <v>28.652837578087443</v>
      </c>
      <c r="F48" s="5">
        <v>0.9550945859362481</v>
      </c>
      <c r="G48" s="17">
        <v>0.8294461965560913</v>
      </c>
      <c r="H48" s="17">
        <v>44.96872329711914</v>
      </c>
      <c r="I48" s="1">
        <f t="shared" si="8"/>
        <v>54.21535897546084</v>
      </c>
      <c r="J48" s="17">
        <v>1.5352305173873901</v>
      </c>
      <c r="K48" s="17">
        <v>43.795188903808594</v>
      </c>
      <c r="L48" s="1">
        <f t="shared" si="9"/>
        <v>28.526783703035</v>
      </c>
      <c r="M48" s="17">
        <v>0.6182772517204285</v>
      </c>
      <c r="N48" s="17">
        <v>40.55696105957031</v>
      </c>
      <c r="O48" s="1">
        <f t="shared" si="10"/>
        <v>65.59672209630202</v>
      </c>
      <c r="P48" s="13">
        <v>4.48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ht="12">
      <c r="A49" s="6">
        <v>9</v>
      </c>
      <c r="B49">
        <v>1</v>
      </c>
      <c r="C49" s="4">
        <v>2</v>
      </c>
      <c r="D49">
        <v>0</v>
      </c>
      <c r="E49" s="5">
        <v>38.863089170558155</v>
      </c>
      <c r="F49" s="5">
        <v>1.2536480377599404</v>
      </c>
      <c r="G49" s="17">
        <v>0.7564276456832886</v>
      </c>
      <c r="H49" s="17">
        <v>43.20563888549805</v>
      </c>
      <c r="I49" s="1">
        <f t="shared" si="8"/>
        <v>57.11800610681008</v>
      </c>
      <c r="J49" s="17">
        <v>1.388887882232666</v>
      </c>
      <c r="K49" s="17">
        <v>43.680721282958984</v>
      </c>
      <c r="L49" s="1">
        <f t="shared" si="9"/>
        <v>31.450142118556986</v>
      </c>
      <c r="M49" s="17">
        <v>0.5937908291816711</v>
      </c>
      <c r="N49" s="17">
        <v>41.07758331298828</v>
      </c>
      <c r="O49" s="1">
        <f t="shared" si="10"/>
        <v>69.17854115328637</v>
      </c>
      <c r="P49" s="13">
        <v>8.6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ht="12">
      <c r="A50" s="6">
        <v>10</v>
      </c>
      <c r="B50">
        <v>3</v>
      </c>
      <c r="C50" s="4">
        <v>2</v>
      </c>
      <c r="D50">
        <v>100</v>
      </c>
      <c r="E50" s="5">
        <v>42.46368435013263</v>
      </c>
      <c r="F50" s="5">
        <v>1.4642649775907803</v>
      </c>
      <c r="G50" s="17">
        <v>0.946045994758606</v>
      </c>
      <c r="H50" s="17">
        <v>45.1854248046875</v>
      </c>
      <c r="I50" s="1">
        <f t="shared" si="8"/>
        <v>47.7623974468779</v>
      </c>
      <c r="J50" s="17">
        <v>1.4818696975708008</v>
      </c>
      <c r="K50" s="17">
        <v>43.2260856628418</v>
      </c>
      <c r="L50" s="1">
        <f t="shared" si="9"/>
        <v>29.16996395411921</v>
      </c>
      <c r="M50" s="17">
        <v>0.6211331486701965</v>
      </c>
      <c r="N50" s="17">
        <v>40.65442657470703</v>
      </c>
      <c r="O50" s="1">
        <f t="shared" si="10"/>
        <v>65.45203176121798</v>
      </c>
      <c r="P50" s="13">
        <v>8.77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ht="12">
      <c r="A51" s="6">
        <v>11</v>
      </c>
      <c r="B51">
        <v>4</v>
      </c>
      <c r="C51" s="4">
        <v>2</v>
      </c>
      <c r="D51">
        <v>150</v>
      </c>
      <c r="E51" s="5">
        <v>39.95797965467942</v>
      </c>
      <c r="F51" s="5">
        <v>1.1416565615622691</v>
      </c>
      <c r="G51" s="17">
        <v>0.9463549852371216</v>
      </c>
      <c r="H51" s="17">
        <v>44.913726806640625</v>
      </c>
      <c r="I51" s="1">
        <f t="shared" si="8"/>
        <v>47.459703290290065</v>
      </c>
      <c r="J51" s="17">
        <v>1.510343313217163</v>
      </c>
      <c r="K51" s="17">
        <v>43.88983154296875</v>
      </c>
      <c r="L51" s="1">
        <f t="shared" si="9"/>
        <v>29.0595066425524</v>
      </c>
      <c r="M51" s="17">
        <v>0.8156932592391968</v>
      </c>
      <c r="N51" s="17">
        <v>40.81108093261719</v>
      </c>
      <c r="O51" s="1">
        <f t="shared" si="10"/>
        <v>50.03238713861874</v>
      </c>
      <c r="P51" s="13">
        <v>6.78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ht="12">
      <c r="A52" s="6">
        <v>12</v>
      </c>
      <c r="B52">
        <v>5</v>
      </c>
      <c r="C52" s="4">
        <v>2</v>
      </c>
      <c r="D52">
        <v>300</v>
      </c>
      <c r="E52" s="5">
        <v>30.746954918032785</v>
      </c>
      <c r="F52" s="5">
        <v>1.1387761080752883</v>
      </c>
      <c r="G52" s="17">
        <v>0.9263582825660706</v>
      </c>
      <c r="H52" s="17">
        <v>45.50217819213867</v>
      </c>
      <c r="I52" s="1">
        <f t="shared" si="8"/>
        <v>49.119416373214456</v>
      </c>
      <c r="J52" s="17">
        <v>1.3616324663162231</v>
      </c>
      <c r="K52" s="17">
        <v>43.615516662597656</v>
      </c>
      <c r="L52" s="1">
        <f t="shared" si="9"/>
        <v>32.03178371664095</v>
      </c>
      <c r="M52" s="17">
        <v>0.7899556159973145</v>
      </c>
      <c r="N52" s="17">
        <v>41.78059005737305</v>
      </c>
      <c r="O52" s="1">
        <f t="shared" si="10"/>
        <v>52.8897943267677</v>
      </c>
      <c r="P52" s="13">
        <v>4.96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ht="12">
      <c r="A53" s="6">
        <v>13</v>
      </c>
      <c r="B53">
        <v>1</v>
      </c>
      <c r="C53" s="4">
        <v>3</v>
      </c>
      <c r="D53">
        <v>0</v>
      </c>
      <c r="E53" s="5">
        <v>35.673459759481965</v>
      </c>
      <c r="F53" s="5">
        <v>1.2301193020511023</v>
      </c>
      <c r="G53" s="17">
        <v>0.9133071303367615</v>
      </c>
      <c r="H53" s="17">
        <v>44.39512252807617</v>
      </c>
      <c r="I53" s="1">
        <f t="shared" si="8"/>
        <v>48.60919295758314</v>
      </c>
      <c r="J53" s="17">
        <v>1.4468357563018799</v>
      </c>
      <c r="K53" s="17">
        <v>43.543426513671875</v>
      </c>
      <c r="L53" s="1">
        <f t="shared" si="9"/>
        <v>30.09562510742001</v>
      </c>
      <c r="M53" s="17">
        <v>0.46777892112731934</v>
      </c>
      <c r="N53" s="17">
        <v>41.063968658447266</v>
      </c>
      <c r="O53" s="1">
        <f t="shared" si="10"/>
        <v>87.78499159279248</v>
      </c>
      <c r="P53" s="13">
        <v>5.3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ht="12">
      <c r="A54" s="6">
        <v>14</v>
      </c>
      <c r="B54">
        <v>5</v>
      </c>
      <c r="C54" s="4">
        <v>3</v>
      </c>
      <c r="D54">
        <v>300</v>
      </c>
      <c r="E54" s="5">
        <v>27.071354505169865</v>
      </c>
      <c r="F54" s="5">
        <v>0.9023784835056622</v>
      </c>
      <c r="G54" s="17">
        <v>0.9238047003746033</v>
      </c>
      <c r="H54" s="17">
        <v>43.418739318847656</v>
      </c>
      <c r="I54" s="1">
        <f t="shared" si="8"/>
        <v>46.99991167098558</v>
      </c>
      <c r="J54" s="17">
        <v>1.3860642910003662</v>
      </c>
      <c r="K54" s="17">
        <v>43.34585952758789</v>
      </c>
      <c r="L54" s="1">
        <f t="shared" si="9"/>
        <v>31.272618311452074</v>
      </c>
      <c r="M54" s="17">
        <v>0.620958685874939</v>
      </c>
      <c r="N54" s="17">
        <v>41.80083084106445</v>
      </c>
      <c r="O54" s="1">
        <f t="shared" si="10"/>
        <v>67.31660542305892</v>
      </c>
      <c r="P54" s="13">
        <v>6.23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ht="12">
      <c r="A55" s="6">
        <v>15</v>
      </c>
      <c r="B55">
        <v>4</v>
      </c>
      <c r="C55" s="4">
        <v>3</v>
      </c>
      <c r="D55">
        <v>150</v>
      </c>
      <c r="E55" s="5">
        <v>27.14659091855863</v>
      </c>
      <c r="F55" s="5">
        <v>0.9048863639519543</v>
      </c>
      <c r="G55" s="17">
        <v>0.9116231799125671</v>
      </c>
      <c r="H55" s="17">
        <v>44.731807708740234</v>
      </c>
      <c r="I55" s="1">
        <f t="shared" si="8"/>
        <v>49.0683088082846</v>
      </c>
      <c r="J55" s="17">
        <v>1.6789073944091797</v>
      </c>
      <c r="K55" s="17">
        <v>43.2304573059082</v>
      </c>
      <c r="L55" s="1">
        <f t="shared" si="9"/>
        <v>25.749161299704284</v>
      </c>
      <c r="M55" s="17">
        <v>0.6570165753364563</v>
      </c>
      <c r="N55" s="17">
        <v>42.435462951660156</v>
      </c>
      <c r="O55" s="1">
        <f t="shared" si="10"/>
        <v>64.58811625860288</v>
      </c>
      <c r="P55" s="13">
        <v>6.95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1:76" ht="12">
      <c r="A56" s="6">
        <v>16</v>
      </c>
      <c r="B56">
        <v>2</v>
      </c>
      <c r="C56" s="4">
        <v>3</v>
      </c>
      <c r="D56">
        <v>50</v>
      </c>
      <c r="E56" s="5">
        <v>32.890643091505666</v>
      </c>
      <c r="F56" s="5">
        <v>1.0609884868227635</v>
      </c>
      <c r="G56" s="17">
        <v>0.8944041132926941</v>
      </c>
      <c r="H56" s="17">
        <v>44.73606872558594</v>
      </c>
      <c r="I56" s="1">
        <f t="shared" si="8"/>
        <v>50.01773589892474</v>
      </c>
      <c r="J56" s="17">
        <v>1.3183032274246216</v>
      </c>
      <c r="K56" s="17">
        <v>43.466251373291016</v>
      </c>
      <c r="L56" s="1">
        <f t="shared" si="9"/>
        <v>32.97136081370653</v>
      </c>
      <c r="M56" s="17">
        <v>0.5841351747512817</v>
      </c>
      <c r="N56" s="17">
        <v>38.925392150878906</v>
      </c>
      <c r="O56" s="1">
        <f t="shared" si="10"/>
        <v>66.63764456138583</v>
      </c>
      <c r="P56" s="13">
        <v>6.39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ht="12">
      <c r="A57" s="6">
        <v>17</v>
      </c>
      <c r="B57">
        <v>5</v>
      </c>
      <c r="C57" s="4">
        <v>3</v>
      </c>
      <c r="D57">
        <v>300</v>
      </c>
      <c r="E57" s="5">
        <v>28.08868590641638</v>
      </c>
      <c r="F57" s="5">
        <v>0.9060866421424639</v>
      </c>
      <c r="G57" s="17">
        <v>0.8796337246894836</v>
      </c>
      <c r="H57" s="17">
        <v>44.67374038696289</v>
      </c>
      <c r="I57" s="1">
        <f t="shared" si="8"/>
        <v>50.78675263699446</v>
      </c>
      <c r="J57" s="17">
        <v>1.6245242357254028</v>
      </c>
      <c r="K57" s="17">
        <v>43.68449401855469</v>
      </c>
      <c r="L57" s="1">
        <f t="shared" si="9"/>
        <v>26.89063853765662</v>
      </c>
      <c r="M57" s="17">
        <v>0.4873073995113373</v>
      </c>
      <c r="N57" s="17">
        <v>38.86684799194336</v>
      </c>
      <c r="O57" s="1">
        <f t="shared" si="10"/>
        <v>79.75837845047768</v>
      </c>
      <c r="P57" s="13">
        <v>3.67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ht="12">
      <c r="A58" s="6">
        <v>18</v>
      </c>
      <c r="B58">
        <v>3</v>
      </c>
      <c r="C58" s="4">
        <v>3</v>
      </c>
      <c r="D58">
        <v>100</v>
      </c>
      <c r="E58" s="5">
        <v>34.262361285108106</v>
      </c>
      <c r="F58" s="5">
        <v>1.0706987901596283</v>
      </c>
      <c r="G58" s="17">
        <v>0.9127292633056641</v>
      </c>
      <c r="H58" s="17">
        <v>44.97465515136719</v>
      </c>
      <c r="I58" s="1">
        <f t="shared" si="8"/>
        <v>49.27491311988933</v>
      </c>
      <c r="J58" s="17">
        <v>1.376822590827942</v>
      </c>
      <c r="K58" s="17">
        <v>43.3873291015625</v>
      </c>
      <c r="L58" s="1">
        <f t="shared" si="9"/>
        <v>31.512650497310517</v>
      </c>
      <c r="M58" s="17">
        <v>0.517886221408844</v>
      </c>
      <c r="N58" s="17">
        <v>39.76531982421875</v>
      </c>
      <c r="O58" s="1">
        <f t="shared" si="10"/>
        <v>76.78389225348036</v>
      </c>
      <c r="P58" s="13">
        <v>5.71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ht="12">
      <c r="A59" s="6">
        <v>19</v>
      </c>
      <c r="B59">
        <v>3</v>
      </c>
      <c r="C59" s="4">
        <v>4</v>
      </c>
      <c r="D59">
        <v>100</v>
      </c>
      <c r="E59" s="5">
        <v>36.03855572260855</v>
      </c>
      <c r="F59" s="5">
        <v>1.2870912758074482</v>
      </c>
      <c r="G59" s="17">
        <v>0.8531949520111084</v>
      </c>
      <c r="H59" s="17">
        <v>45.574462890625</v>
      </c>
      <c r="I59" s="1">
        <f t="shared" si="8"/>
        <v>53.4162359765481</v>
      </c>
      <c r="J59" s="17">
        <v>1.509162187576294</v>
      </c>
      <c r="K59" s="17">
        <v>43.325050354003906</v>
      </c>
      <c r="L59" s="1">
        <f t="shared" si="9"/>
        <v>28.708014758561966</v>
      </c>
      <c r="M59" s="17">
        <v>0.5686066150665283</v>
      </c>
      <c r="N59" s="17">
        <v>39.3785400390625</v>
      </c>
      <c r="O59" s="1">
        <f t="shared" si="10"/>
        <v>69.2544528952677</v>
      </c>
      <c r="P59" s="13">
        <v>5.12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ht="12">
      <c r="A60" s="6">
        <v>20</v>
      </c>
      <c r="B60">
        <v>5</v>
      </c>
      <c r="C60" s="4">
        <v>4</v>
      </c>
      <c r="D60">
        <v>300</v>
      </c>
      <c r="E60" s="5">
        <v>26.617371929824568</v>
      </c>
      <c r="F60" s="5">
        <v>0.9858285899935025</v>
      </c>
      <c r="G60" s="17">
        <v>0.8195533752441406</v>
      </c>
      <c r="H60" s="17">
        <v>44.35968017578125</v>
      </c>
      <c r="I60" s="1">
        <f t="shared" si="8"/>
        <v>54.12665180296126</v>
      </c>
      <c r="J60" s="17">
        <v>1.3585643768310547</v>
      </c>
      <c r="K60" s="17">
        <v>43.490901947021484</v>
      </c>
      <c r="L60" s="1">
        <f t="shared" si="9"/>
        <v>32.01239682764759</v>
      </c>
      <c r="M60" s="17">
        <v>0.9327278137207031</v>
      </c>
      <c r="N60" s="17">
        <v>39.80417251586914</v>
      </c>
      <c r="O60" s="1">
        <f t="shared" si="10"/>
        <v>42.67501400766434</v>
      </c>
      <c r="P60" s="13">
        <v>4.61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ht="12">
      <c r="A61" s="6">
        <v>21</v>
      </c>
      <c r="B61">
        <v>3</v>
      </c>
      <c r="C61" s="4">
        <v>4</v>
      </c>
      <c r="D61">
        <v>100</v>
      </c>
      <c r="E61" s="5">
        <v>30.353323921150768</v>
      </c>
      <c r="F61" s="5">
        <v>1.011777464038359</v>
      </c>
      <c r="G61" s="17">
        <v>0.8618305325508118</v>
      </c>
      <c r="H61" s="17">
        <v>45.69588088989258</v>
      </c>
      <c r="I61" s="1">
        <f t="shared" si="8"/>
        <v>53.02188674453634</v>
      </c>
      <c r="J61" s="17">
        <v>1.6124321222305298</v>
      </c>
      <c r="K61" s="17">
        <v>43.70634841918945</v>
      </c>
      <c r="L61" s="1">
        <f t="shared" si="9"/>
        <v>27.10585321181089</v>
      </c>
      <c r="M61" s="17">
        <v>0.6830523014068604</v>
      </c>
      <c r="N61" s="17">
        <v>39.57964324951172</v>
      </c>
      <c r="O61" s="1">
        <f t="shared" si="10"/>
        <v>57.94526007450796</v>
      </c>
      <c r="P61" s="13">
        <v>6.39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2">
      <c r="A62" s="6">
        <v>22</v>
      </c>
      <c r="B62">
        <v>2</v>
      </c>
      <c r="C62" s="4">
        <v>4</v>
      </c>
      <c r="D62">
        <v>50</v>
      </c>
      <c r="E62" s="5">
        <v>35.01048223350253</v>
      </c>
      <c r="F62" s="5">
        <v>1.2072580080518114</v>
      </c>
      <c r="G62" s="17">
        <v>0.7831674814224243</v>
      </c>
      <c r="H62" s="17">
        <v>46.992210388183594</v>
      </c>
      <c r="I62" s="1">
        <f t="shared" si="8"/>
        <v>60.00275994967795</v>
      </c>
      <c r="J62" s="17">
        <v>1.413703441619873</v>
      </c>
      <c r="K62" s="17">
        <v>43.27513885498047</v>
      </c>
      <c r="L62" s="1">
        <f t="shared" si="9"/>
        <v>30.61118589723049</v>
      </c>
      <c r="M62" s="17">
        <v>0.7442916631698608</v>
      </c>
      <c r="N62" s="17">
        <v>40.03947067260742</v>
      </c>
      <c r="O62" s="1">
        <f t="shared" si="10"/>
        <v>53.79540394431328</v>
      </c>
      <c r="P62" s="13">
        <v>5.11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2">
      <c r="A63" s="6">
        <v>23</v>
      </c>
      <c r="B63">
        <v>1</v>
      </c>
      <c r="C63" s="4">
        <v>4</v>
      </c>
      <c r="D63">
        <v>0</v>
      </c>
      <c r="E63" s="5">
        <v>33.45021513944223</v>
      </c>
      <c r="F63" s="5">
        <v>1.0453192231075696</v>
      </c>
      <c r="G63" s="17">
        <v>0.7640227675437927</v>
      </c>
      <c r="H63" s="17">
        <v>44.68833923339844</v>
      </c>
      <c r="I63" s="1">
        <f t="shared" si="8"/>
        <v>58.49084756605367</v>
      </c>
      <c r="J63" s="17">
        <v>1.33684504032135</v>
      </c>
      <c r="K63" s="17">
        <v>43.48111343383789</v>
      </c>
      <c r="L63" s="1">
        <f t="shared" si="9"/>
        <v>32.52517092286622</v>
      </c>
      <c r="M63" s="17">
        <v>0.7170591354370117</v>
      </c>
      <c r="N63" s="17">
        <v>39.149131774902344</v>
      </c>
      <c r="O63" s="1">
        <f t="shared" si="10"/>
        <v>54.59679661014695</v>
      </c>
      <c r="P63" s="13">
        <v>4.8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2">
      <c r="A64" s="6">
        <v>24</v>
      </c>
      <c r="B64">
        <v>4</v>
      </c>
      <c r="C64" s="4">
        <v>4</v>
      </c>
      <c r="D64">
        <v>150</v>
      </c>
      <c r="E64" s="5">
        <v>31.05176938369781</v>
      </c>
      <c r="F64" s="5">
        <v>0.7961992149666105</v>
      </c>
      <c r="G64" s="17">
        <v>0.8945662975311279</v>
      </c>
      <c r="H64" s="17">
        <v>45.16708755493164</v>
      </c>
      <c r="I64" s="1">
        <f t="shared" si="8"/>
        <v>50.49048648444077</v>
      </c>
      <c r="J64" s="17">
        <v>1.4959129095077515</v>
      </c>
      <c r="K64" s="17">
        <v>43.19242477416992</v>
      </c>
      <c r="L64" s="1">
        <f t="shared" si="9"/>
        <v>28.873622588351697</v>
      </c>
      <c r="M64" s="17">
        <v>0.6199646592140198</v>
      </c>
      <c r="N64" s="17">
        <v>38.640541076660156</v>
      </c>
      <c r="O64" s="1">
        <f t="shared" si="10"/>
        <v>62.3270060678103</v>
      </c>
      <c r="P64" s="13">
        <v>4.83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2">
      <c r="A65" s="6">
        <v>25</v>
      </c>
      <c r="B65">
        <v>1</v>
      </c>
      <c r="C65" s="4">
        <v>5</v>
      </c>
      <c r="D65">
        <v>0</v>
      </c>
      <c r="E65" s="5">
        <v>32.270758250341736</v>
      </c>
      <c r="F65" s="5">
        <v>1.1127847672531632</v>
      </c>
      <c r="G65" s="17">
        <v>0.8861156105995178</v>
      </c>
      <c r="H65" s="17">
        <v>46.0674934387207</v>
      </c>
      <c r="I65" s="1">
        <f t="shared" si="8"/>
        <v>51.98812986440098</v>
      </c>
      <c r="J65" s="17">
        <v>1.6910436153411865</v>
      </c>
      <c r="K65" s="17">
        <v>43.48440933227539</v>
      </c>
      <c r="L65" s="1">
        <f t="shared" si="9"/>
        <v>25.714540380735205</v>
      </c>
      <c r="M65" s="17">
        <v>0.6538037657737732</v>
      </c>
      <c r="N65" s="17">
        <v>38.92090606689453</v>
      </c>
      <c r="O65" s="1">
        <f t="shared" si="10"/>
        <v>59.52995088798831</v>
      </c>
      <c r="P65" s="13">
        <v>5.28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2">
      <c r="A66" s="6">
        <v>26</v>
      </c>
      <c r="B66">
        <v>3</v>
      </c>
      <c r="C66" s="4">
        <v>5</v>
      </c>
      <c r="D66">
        <v>100</v>
      </c>
      <c r="E66" s="5">
        <v>35.578870785245535</v>
      </c>
      <c r="F66" s="5">
        <v>1.2268576132843287</v>
      </c>
      <c r="G66" s="17">
        <v>0.8797250390052795</v>
      </c>
      <c r="H66" s="17">
        <v>45.927730560302734</v>
      </c>
      <c r="I66" s="1">
        <f t="shared" si="8"/>
        <v>52.206915256423784</v>
      </c>
      <c r="J66" s="17">
        <v>1.5751861333847046</v>
      </c>
      <c r="K66" s="17">
        <v>43.335994720458984</v>
      </c>
      <c r="L66" s="1">
        <f t="shared" si="9"/>
        <v>27.51166595616235</v>
      </c>
      <c r="M66" s="17">
        <v>0.7461572289466858</v>
      </c>
      <c r="N66" s="17">
        <v>38.6262321472168</v>
      </c>
      <c r="O66" s="1">
        <f t="shared" si="10"/>
        <v>51.766880556452676</v>
      </c>
      <c r="P66" s="13">
        <v>5.39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2">
      <c r="A67" s="6">
        <v>27</v>
      </c>
      <c r="B67">
        <v>4</v>
      </c>
      <c r="C67" s="4">
        <v>5</v>
      </c>
      <c r="D67">
        <v>150</v>
      </c>
      <c r="E67" s="5">
        <v>43.12260447761194</v>
      </c>
      <c r="F67" s="5">
        <v>1.3910517573423204</v>
      </c>
      <c r="G67" s="17">
        <v>0.9467229843139648</v>
      </c>
      <c r="H67" s="17">
        <v>45.99276351928711</v>
      </c>
      <c r="I67" s="1">
        <f t="shared" si="8"/>
        <v>48.58101501846963</v>
      </c>
      <c r="J67" s="17">
        <v>1.4448761940002441</v>
      </c>
      <c r="K67" s="17">
        <v>43.13266372680664</v>
      </c>
      <c r="L67" s="1">
        <f t="shared" si="9"/>
        <v>29.852151973928468</v>
      </c>
      <c r="M67" s="17">
        <v>0.6012690663337708</v>
      </c>
      <c r="N67" s="17">
        <v>38.805904388427734</v>
      </c>
      <c r="O67" s="1">
        <f t="shared" si="10"/>
        <v>64.5399980827987</v>
      </c>
      <c r="P67" s="13">
        <v>4.25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2">
      <c r="A68" s="6">
        <v>28</v>
      </c>
      <c r="B68">
        <v>2</v>
      </c>
      <c r="C68" s="4">
        <v>5</v>
      </c>
      <c r="D68">
        <v>50</v>
      </c>
      <c r="E68" s="5">
        <v>28.330057818659665</v>
      </c>
      <c r="F68" s="5">
        <v>0.976898545471023</v>
      </c>
      <c r="G68" s="17">
        <v>0.8726803660392761</v>
      </c>
      <c r="H68" s="17">
        <v>46.57217025756836</v>
      </c>
      <c r="I68" s="1">
        <f t="shared" si="8"/>
        <v>53.36681340608082</v>
      </c>
      <c r="J68" s="17">
        <v>1.580959677696228</v>
      </c>
      <c r="K68" s="17">
        <v>43.181705474853516</v>
      </c>
      <c r="L68" s="1">
        <f t="shared" si="9"/>
        <v>27.31360330313916</v>
      </c>
      <c r="M68" s="17">
        <v>0.7461529970169067</v>
      </c>
      <c r="N68" s="17">
        <v>39.62184143066406</v>
      </c>
      <c r="O68" s="1">
        <f t="shared" si="10"/>
        <v>53.10149739942181</v>
      </c>
      <c r="P68" s="13">
        <v>5.55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2">
      <c r="A69" s="6">
        <v>29</v>
      </c>
      <c r="B69">
        <v>5</v>
      </c>
      <c r="C69" s="4">
        <v>5</v>
      </c>
      <c r="D69">
        <v>300</v>
      </c>
      <c r="E69" s="5">
        <v>32.44506160088528</v>
      </c>
      <c r="F69" s="5">
        <v>2.02781635005533</v>
      </c>
      <c r="G69" s="17">
        <v>0.7636979222297668</v>
      </c>
      <c r="H69" s="17">
        <v>45.73373794555664</v>
      </c>
      <c r="I69" s="1">
        <f t="shared" si="8"/>
        <v>59.88459129498214</v>
      </c>
      <c r="J69" s="17">
        <v>1.7201881408691406</v>
      </c>
      <c r="K69" s="17">
        <v>43.08683395385742</v>
      </c>
      <c r="L69" s="1">
        <f t="shared" si="9"/>
        <v>25.047745028684716</v>
      </c>
      <c r="M69" s="17">
        <v>0.5579785108566284</v>
      </c>
      <c r="N69" s="17">
        <v>38.62026596069336</v>
      </c>
      <c r="O69" s="1">
        <f t="shared" si="10"/>
        <v>69.21461169069424</v>
      </c>
      <c r="P69" s="13">
        <v>4.41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2">
      <c r="A70" s="6">
        <v>30</v>
      </c>
      <c r="B70">
        <v>1</v>
      </c>
      <c r="C70" s="4">
        <v>5</v>
      </c>
      <c r="D70">
        <v>0</v>
      </c>
      <c r="E70" s="5">
        <v>32.00372152224222</v>
      </c>
      <c r="F70" s="5">
        <v>1.3914661531409662</v>
      </c>
      <c r="G70" s="17">
        <v>0.7037415504455566</v>
      </c>
      <c r="H70" s="17">
        <v>46.0869026184082</v>
      </c>
      <c r="I70" s="1">
        <f t="shared" si="8"/>
        <v>65.48839213661523</v>
      </c>
      <c r="J70" s="17">
        <v>1.601165771484375</v>
      </c>
      <c r="K70" s="17">
        <v>42.98372268676758</v>
      </c>
      <c r="L70" s="1">
        <f t="shared" si="9"/>
        <v>26.845267024987134</v>
      </c>
      <c r="M70" s="17">
        <v>0.5867880582809448</v>
      </c>
      <c r="N70" s="17">
        <v>39.463138580322266</v>
      </c>
      <c r="O70" s="1">
        <f t="shared" si="10"/>
        <v>67.2527977067794</v>
      </c>
      <c r="P70" s="13">
        <v>5.05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2">
      <c r="A71" s="4"/>
      <c r="B71" s="4"/>
      <c r="C71" s="4"/>
      <c r="D71" s="4"/>
      <c r="E71" s="4"/>
      <c r="F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14" sqref="B14"/>
    </sheetView>
  </sheetViews>
  <sheetFormatPr defaultColWidth="9.140625" defaultRowHeight="12"/>
  <sheetData>
    <row r="1" spans="1:10" ht="1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2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">
      <c r="A3" s="15"/>
      <c r="B3" s="15"/>
      <c r="C3" s="15" t="s">
        <v>52</v>
      </c>
      <c r="D3" s="15" t="s">
        <v>53</v>
      </c>
      <c r="E3" s="15"/>
      <c r="F3" s="15" t="s">
        <v>54</v>
      </c>
      <c r="G3" s="15" t="s">
        <v>55</v>
      </c>
      <c r="H3" s="15"/>
      <c r="I3" s="15" t="s">
        <v>56</v>
      </c>
      <c r="J3" s="15" t="s">
        <v>57</v>
      </c>
    </row>
    <row r="4" spans="1:10" ht="1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">
      <c r="A6" s="16" t="s">
        <v>58</v>
      </c>
      <c r="B6" s="16"/>
      <c r="C6" s="17">
        <v>0.9895092248916626</v>
      </c>
      <c r="D6" s="17">
        <v>43.774871826171875</v>
      </c>
      <c r="E6" s="16"/>
      <c r="F6" s="17">
        <v>1.669551968574524</v>
      </c>
      <c r="G6" s="17">
        <v>43.4300537109375</v>
      </c>
      <c r="H6" s="16"/>
      <c r="I6" s="17">
        <v>0.6129477620124817</v>
      </c>
      <c r="J6" s="17">
        <v>41.39560317993164</v>
      </c>
    </row>
    <row r="7" spans="1:10" ht="12">
      <c r="A7" s="16" t="s">
        <v>59</v>
      </c>
      <c r="B7" s="16"/>
      <c r="C7" s="17">
        <v>1.0921250581741333</v>
      </c>
      <c r="D7" s="17">
        <v>45.148399353027344</v>
      </c>
      <c r="E7" s="16"/>
      <c r="F7" s="17">
        <v>1.5596431493759155</v>
      </c>
      <c r="G7" s="17">
        <v>42.25544357299805</v>
      </c>
      <c r="H7" s="16"/>
      <c r="I7" s="17">
        <v>0.5477753281593323</v>
      </c>
      <c r="J7" s="17">
        <v>41.28184509277344</v>
      </c>
    </row>
    <row r="8" spans="1:10" ht="12">
      <c r="A8" s="16" t="s">
        <v>60</v>
      </c>
      <c r="B8" s="16"/>
      <c r="C8" s="17">
        <v>0.9697502851486206</v>
      </c>
      <c r="D8" s="17">
        <v>45.174407958984375</v>
      </c>
      <c r="E8" s="16"/>
      <c r="F8" s="17">
        <v>1.3753561973571777</v>
      </c>
      <c r="G8" s="17">
        <v>44.993221282958984</v>
      </c>
      <c r="H8" s="16"/>
      <c r="I8" s="17">
        <v>0.6560757756233215</v>
      </c>
      <c r="J8" s="17">
        <v>40.89903259277344</v>
      </c>
    </row>
    <row r="9" spans="1:10" ht="12">
      <c r="A9" s="16" t="s">
        <v>61</v>
      </c>
      <c r="B9" s="16"/>
      <c r="C9" s="17">
        <v>0.8844124674797058</v>
      </c>
      <c r="D9" s="17">
        <v>44.157196044921875</v>
      </c>
      <c r="E9" s="16"/>
      <c r="F9" s="17">
        <v>1.6615674495697021</v>
      </c>
      <c r="G9" s="17">
        <v>43.82776641845703</v>
      </c>
      <c r="H9" s="16"/>
      <c r="I9" s="17">
        <v>0.5446492433547974</v>
      </c>
      <c r="J9" s="17">
        <v>41.1496696472168</v>
      </c>
    </row>
    <row r="10" spans="1:10" ht="12">
      <c r="A10" s="16" t="s">
        <v>62</v>
      </c>
      <c r="B10" s="16"/>
      <c r="C10" s="17">
        <v>1.0620331764221191</v>
      </c>
      <c r="D10" s="17">
        <v>45.052284240722656</v>
      </c>
      <c r="E10" s="16"/>
      <c r="F10" s="17">
        <v>1.5396525859832764</v>
      </c>
      <c r="G10" s="17">
        <v>43.6186408996582</v>
      </c>
      <c r="H10" s="16"/>
      <c r="I10" s="17">
        <v>0.6735495924949646</v>
      </c>
      <c r="J10" s="17">
        <v>40.94167709350586</v>
      </c>
    </row>
    <row r="11" spans="1:10" ht="12">
      <c r="A11" s="16" t="s">
        <v>63</v>
      </c>
      <c r="B11" s="16"/>
      <c r="C11" s="17">
        <v>0.9621829986572266</v>
      </c>
      <c r="D11" s="17">
        <v>44.29841995239258</v>
      </c>
      <c r="E11" s="16"/>
      <c r="F11" s="17">
        <v>1.5107561349868774</v>
      </c>
      <c r="G11" s="17">
        <v>41.9256477355957</v>
      </c>
      <c r="H11" s="16"/>
      <c r="I11" s="17">
        <v>0.5302066802978516</v>
      </c>
      <c r="J11" s="17">
        <v>40.9743537902832</v>
      </c>
    </row>
    <row r="12" spans="1:10" ht="12">
      <c r="A12" s="16" t="s">
        <v>64</v>
      </c>
      <c r="B12" s="16"/>
      <c r="C12" s="17">
        <v>0.9116265773773193</v>
      </c>
      <c r="D12" s="17">
        <v>45.978599548339844</v>
      </c>
      <c r="E12" s="16"/>
      <c r="F12" s="17">
        <v>1.5382980108261108</v>
      </c>
      <c r="G12" s="17">
        <v>45.16306686401367</v>
      </c>
      <c r="H12" s="16"/>
      <c r="I12" s="17">
        <v>0.6388157606124878</v>
      </c>
      <c r="J12" s="17">
        <v>41.24685287475586</v>
      </c>
    </row>
    <row r="13" spans="1:10" ht="12">
      <c r="A13" s="16" t="s">
        <v>65</v>
      </c>
      <c r="B13" s="16"/>
      <c r="C13" s="17">
        <v>0.8294461965560913</v>
      </c>
      <c r="D13" s="17">
        <v>44.96872329711914</v>
      </c>
      <c r="E13" s="16"/>
      <c r="F13" s="17">
        <v>1.5352305173873901</v>
      </c>
      <c r="G13" s="17">
        <v>43.795188903808594</v>
      </c>
      <c r="H13" s="16"/>
      <c r="I13" s="17">
        <v>0.6182772517204285</v>
      </c>
      <c r="J13" s="17">
        <v>40.55696105957031</v>
      </c>
    </row>
    <row r="14" spans="1:10" ht="12">
      <c r="A14" s="16" t="s">
        <v>66</v>
      </c>
      <c r="B14" s="16"/>
      <c r="C14" s="17">
        <v>0.7564276456832886</v>
      </c>
      <c r="D14" s="17">
        <v>43.20563888549805</v>
      </c>
      <c r="E14" s="16"/>
      <c r="F14" s="17">
        <v>1.388887882232666</v>
      </c>
      <c r="G14" s="17">
        <v>43.680721282958984</v>
      </c>
      <c r="H14" s="16"/>
      <c r="I14" s="17">
        <v>0.5937908291816711</v>
      </c>
      <c r="J14" s="17">
        <v>41.07758331298828</v>
      </c>
    </row>
    <row r="15" spans="1:10" ht="12">
      <c r="A15" s="16" t="s">
        <v>67</v>
      </c>
      <c r="B15" s="16"/>
      <c r="C15" s="17">
        <v>0.946045994758606</v>
      </c>
      <c r="D15" s="17">
        <v>45.1854248046875</v>
      </c>
      <c r="E15" s="16"/>
      <c r="F15" s="17">
        <v>1.4818696975708008</v>
      </c>
      <c r="G15" s="17">
        <v>43.2260856628418</v>
      </c>
      <c r="H15" s="16"/>
      <c r="I15" s="17">
        <v>0.6211331486701965</v>
      </c>
      <c r="J15" s="17">
        <v>40.65442657470703</v>
      </c>
    </row>
    <row r="16" spans="1:10" ht="12">
      <c r="A16" s="16" t="s">
        <v>68</v>
      </c>
      <c r="B16" s="16"/>
      <c r="C16" s="17">
        <v>0.9463549852371216</v>
      </c>
      <c r="D16" s="17">
        <v>44.913726806640625</v>
      </c>
      <c r="E16" s="16"/>
      <c r="F16" s="17">
        <v>1.510343313217163</v>
      </c>
      <c r="G16" s="17">
        <v>43.88983154296875</v>
      </c>
      <c r="H16" s="16"/>
      <c r="I16" s="17">
        <v>0.8156932592391968</v>
      </c>
      <c r="J16" s="17">
        <v>40.81108093261719</v>
      </c>
    </row>
    <row r="17" spans="1:10" ht="12">
      <c r="A17" s="16" t="s">
        <v>69</v>
      </c>
      <c r="B17" s="16"/>
      <c r="C17" s="17">
        <v>0.9263582825660706</v>
      </c>
      <c r="D17" s="17">
        <v>45.50217819213867</v>
      </c>
      <c r="E17" s="16"/>
      <c r="F17" s="17">
        <v>1.3616324663162231</v>
      </c>
      <c r="G17" s="17">
        <v>43.615516662597656</v>
      </c>
      <c r="H17" s="16"/>
      <c r="I17" s="17">
        <v>0.7899556159973145</v>
      </c>
      <c r="J17" s="17">
        <v>41.78059005737305</v>
      </c>
    </row>
    <row r="18" spans="1:10" ht="12">
      <c r="A18" s="16" t="s">
        <v>70</v>
      </c>
      <c r="B18" s="16"/>
      <c r="C18" s="17">
        <v>0.9133071303367615</v>
      </c>
      <c r="D18" s="17">
        <v>44.39512252807617</v>
      </c>
      <c r="E18" s="16"/>
      <c r="F18" s="17">
        <v>1.4468357563018799</v>
      </c>
      <c r="G18" s="17">
        <v>43.543426513671875</v>
      </c>
      <c r="H18" s="16"/>
      <c r="I18" s="17">
        <v>0.46777892112731934</v>
      </c>
      <c r="J18" s="17">
        <v>41.063968658447266</v>
      </c>
    </row>
    <row r="19" spans="1:10" ht="12">
      <c r="A19" s="16" t="s">
        <v>71</v>
      </c>
      <c r="B19" s="16"/>
      <c r="C19" s="17">
        <v>0.9238047003746033</v>
      </c>
      <c r="D19" s="17">
        <v>43.418739318847656</v>
      </c>
      <c r="E19" s="16"/>
      <c r="F19" s="17">
        <v>1.3860642910003662</v>
      </c>
      <c r="G19" s="17">
        <v>43.34585952758789</v>
      </c>
      <c r="H19" s="16"/>
      <c r="I19" s="17">
        <v>0.620958685874939</v>
      </c>
      <c r="J19" s="17">
        <v>41.80083084106445</v>
      </c>
    </row>
    <row r="20" spans="1:10" ht="12">
      <c r="A20" s="16" t="s">
        <v>72</v>
      </c>
      <c r="B20" s="16"/>
      <c r="C20" s="17">
        <v>0.9116231799125671</v>
      </c>
      <c r="D20" s="17">
        <v>44.731807708740234</v>
      </c>
      <c r="E20" s="16"/>
      <c r="F20" s="17">
        <v>1.6789073944091797</v>
      </c>
      <c r="G20" s="17">
        <v>43.2304573059082</v>
      </c>
      <c r="H20" s="16"/>
      <c r="I20" s="17">
        <v>0.6570165753364563</v>
      </c>
      <c r="J20" s="17">
        <v>42.435462951660156</v>
      </c>
    </row>
    <row r="21" spans="1:10" ht="12">
      <c r="A21" s="16" t="s">
        <v>73</v>
      </c>
      <c r="B21" s="16"/>
      <c r="C21" s="17">
        <v>0.8944041132926941</v>
      </c>
      <c r="D21" s="17">
        <v>44.73606872558594</v>
      </c>
      <c r="E21" s="16"/>
      <c r="F21" s="17">
        <v>1.3183032274246216</v>
      </c>
      <c r="G21" s="17">
        <v>43.466251373291016</v>
      </c>
      <c r="H21" s="16"/>
      <c r="I21" s="17">
        <v>0.5841351747512817</v>
      </c>
      <c r="J21" s="17">
        <v>38.925392150878906</v>
      </c>
    </row>
    <row r="22" spans="1:10" ht="12">
      <c r="A22" s="16" t="s">
        <v>74</v>
      </c>
      <c r="B22" s="16"/>
      <c r="C22" s="17">
        <v>0.8796337246894836</v>
      </c>
      <c r="D22" s="17">
        <v>44.67374038696289</v>
      </c>
      <c r="E22" s="16"/>
      <c r="F22" s="17">
        <v>1.6245242357254028</v>
      </c>
      <c r="G22" s="17">
        <v>43.68449401855469</v>
      </c>
      <c r="H22" s="16"/>
      <c r="I22" s="17">
        <v>0.4873073995113373</v>
      </c>
      <c r="J22" s="17">
        <v>38.86684799194336</v>
      </c>
    </row>
    <row r="23" spans="1:10" ht="12">
      <c r="A23" s="16" t="s">
        <v>75</v>
      </c>
      <c r="B23" s="16"/>
      <c r="C23" s="17">
        <v>0.9127292633056641</v>
      </c>
      <c r="D23" s="17">
        <v>44.97465515136719</v>
      </c>
      <c r="E23" s="16"/>
      <c r="F23" s="17">
        <v>1.376822590827942</v>
      </c>
      <c r="G23" s="17">
        <v>43.3873291015625</v>
      </c>
      <c r="H23" s="16"/>
      <c r="I23" s="17">
        <v>0.517886221408844</v>
      </c>
      <c r="J23" s="17">
        <v>39.76531982421875</v>
      </c>
    </row>
    <row r="24" spans="1:10" ht="12">
      <c r="A24" s="16" t="s">
        <v>76</v>
      </c>
      <c r="B24" s="16"/>
      <c r="C24" s="17">
        <v>0.8531949520111084</v>
      </c>
      <c r="D24" s="17">
        <v>45.574462890625</v>
      </c>
      <c r="E24" s="16"/>
      <c r="F24" s="17">
        <v>1.509162187576294</v>
      </c>
      <c r="G24" s="17">
        <v>43.325050354003906</v>
      </c>
      <c r="H24" s="16"/>
      <c r="I24" s="17">
        <v>0.5686066150665283</v>
      </c>
      <c r="J24" s="17">
        <v>39.3785400390625</v>
      </c>
    </row>
    <row r="25" spans="1:10" ht="12">
      <c r="A25" s="16" t="s">
        <v>77</v>
      </c>
      <c r="B25" s="16"/>
      <c r="C25" s="17">
        <v>0.8195533752441406</v>
      </c>
      <c r="D25" s="17">
        <v>44.35968017578125</v>
      </c>
      <c r="E25" s="16"/>
      <c r="F25" s="17">
        <v>1.3585643768310547</v>
      </c>
      <c r="G25" s="17">
        <v>43.490901947021484</v>
      </c>
      <c r="H25" s="16"/>
      <c r="I25" s="17">
        <v>0.9327278137207031</v>
      </c>
      <c r="J25" s="17">
        <v>39.80417251586914</v>
      </c>
    </row>
    <row r="26" spans="1:10" ht="12">
      <c r="A26" s="16" t="s">
        <v>78</v>
      </c>
      <c r="B26" s="16"/>
      <c r="C26" s="17">
        <v>0.8618305325508118</v>
      </c>
      <c r="D26" s="17">
        <v>45.69588088989258</v>
      </c>
      <c r="E26" s="16"/>
      <c r="F26" s="17">
        <v>1.6124321222305298</v>
      </c>
      <c r="G26" s="17">
        <v>43.70634841918945</v>
      </c>
      <c r="H26" s="16"/>
      <c r="I26" s="17">
        <v>0.6830523014068604</v>
      </c>
      <c r="J26" s="17">
        <v>39.57964324951172</v>
      </c>
    </row>
    <row r="27" spans="1:10" ht="12">
      <c r="A27" s="16" t="s">
        <v>79</v>
      </c>
      <c r="B27" s="16"/>
      <c r="C27" s="17">
        <v>0.7831674814224243</v>
      </c>
      <c r="D27" s="17">
        <v>46.992210388183594</v>
      </c>
      <c r="E27" s="16"/>
      <c r="F27" s="17">
        <v>1.413703441619873</v>
      </c>
      <c r="G27" s="17">
        <v>43.27513885498047</v>
      </c>
      <c r="H27" s="16"/>
      <c r="I27" s="17">
        <v>0.7442916631698608</v>
      </c>
      <c r="J27" s="17">
        <v>40.03947067260742</v>
      </c>
    </row>
    <row r="28" spans="1:10" ht="12">
      <c r="A28" s="16" t="s">
        <v>80</v>
      </c>
      <c r="B28" s="16"/>
      <c r="C28" s="17">
        <v>0.7640227675437927</v>
      </c>
      <c r="D28" s="17">
        <v>44.68833923339844</v>
      </c>
      <c r="E28" s="16"/>
      <c r="F28" s="17">
        <v>1.33684504032135</v>
      </c>
      <c r="G28" s="17">
        <v>43.48111343383789</v>
      </c>
      <c r="H28" s="16"/>
      <c r="I28" s="17">
        <v>0.7170591354370117</v>
      </c>
      <c r="J28" s="17">
        <v>39.149131774902344</v>
      </c>
    </row>
    <row r="29" spans="1:10" ht="12">
      <c r="A29" s="16" t="s">
        <v>81</v>
      </c>
      <c r="B29" s="16"/>
      <c r="C29" s="17">
        <v>0.8945662975311279</v>
      </c>
      <c r="D29" s="17">
        <v>45.16708755493164</v>
      </c>
      <c r="E29" s="16"/>
      <c r="F29" s="17">
        <v>1.4959129095077515</v>
      </c>
      <c r="G29" s="17">
        <v>43.19242477416992</v>
      </c>
      <c r="H29" s="16"/>
      <c r="I29" s="17">
        <v>0.6199646592140198</v>
      </c>
      <c r="J29" s="17">
        <v>38.640541076660156</v>
      </c>
    </row>
    <row r="30" spans="1:10" ht="12">
      <c r="A30" s="16" t="s">
        <v>82</v>
      </c>
      <c r="B30" s="16"/>
      <c r="C30" s="17">
        <v>0.8861156105995178</v>
      </c>
      <c r="D30" s="17">
        <v>46.0674934387207</v>
      </c>
      <c r="E30" s="16"/>
      <c r="F30" s="17">
        <v>1.6910436153411865</v>
      </c>
      <c r="G30" s="17">
        <v>43.48440933227539</v>
      </c>
      <c r="H30" s="16"/>
      <c r="I30" s="17">
        <v>0.6538037657737732</v>
      </c>
      <c r="J30" s="17">
        <v>38.92090606689453</v>
      </c>
    </row>
    <row r="31" spans="1:10" ht="12">
      <c r="A31" s="16" t="s">
        <v>83</v>
      </c>
      <c r="B31" s="16"/>
      <c r="C31" s="17">
        <v>0.8797250390052795</v>
      </c>
      <c r="D31" s="17">
        <v>45.927730560302734</v>
      </c>
      <c r="E31" s="16"/>
      <c r="F31" s="17">
        <v>1.5751861333847046</v>
      </c>
      <c r="G31" s="17">
        <v>43.335994720458984</v>
      </c>
      <c r="H31" s="16"/>
      <c r="I31" s="17">
        <v>0.7461572289466858</v>
      </c>
      <c r="J31" s="17">
        <v>38.6262321472168</v>
      </c>
    </row>
    <row r="32" spans="1:10" ht="12">
      <c r="A32" s="16" t="s">
        <v>84</v>
      </c>
      <c r="B32" s="16"/>
      <c r="C32" s="17">
        <v>0.9467229843139648</v>
      </c>
      <c r="D32" s="17">
        <v>45.99276351928711</v>
      </c>
      <c r="E32" s="16"/>
      <c r="F32" s="17">
        <v>1.4448761940002441</v>
      </c>
      <c r="G32" s="17">
        <v>43.13266372680664</v>
      </c>
      <c r="H32" s="16"/>
      <c r="I32" s="17">
        <v>0.6012690663337708</v>
      </c>
      <c r="J32" s="17">
        <v>38.805904388427734</v>
      </c>
    </row>
    <row r="33" spans="1:10" ht="12">
      <c r="A33" s="16" t="s">
        <v>85</v>
      </c>
      <c r="B33" s="16"/>
      <c r="C33" s="17">
        <v>0.8726803660392761</v>
      </c>
      <c r="D33" s="17">
        <v>46.57217025756836</v>
      </c>
      <c r="E33" s="16"/>
      <c r="F33" s="17">
        <v>1.580959677696228</v>
      </c>
      <c r="G33" s="17">
        <v>43.181705474853516</v>
      </c>
      <c r="H33" s="16"/>
      <c r="I33" s="17">
        <v>0.7461529970169067</v>
      </c>
      <c r="J33" s="17">
        <v>39.62184143066406</v>
      </c>
    </row>
    <row r="34" spans="1:10" ht="12">
      <c r="A34" s="16" t="s">
        <v>86</v>
      </c>
      <c r="B34" s="16"/>
      <c r="C34" s="17">
        <v>0.7636979222297668</v>
      </c>
      <c r="D34" s="17">
        <v>45.73373794555664</v>
      </c>
      <c r="E34" s="16"/>
      <c r="F34" s="17">
        <v>1.7201881408691406</v>
      </c>
      <c r="G34" s="17">
        <v>43.08683395385742</v>
      </c>
      <c r="H34" s="16"/>
      <c r="I34" s="17">
        <v>0.5579785108566284</v>
      </c>
      <c r="J34" s="17">
        <v>38.62026596069336</v>
      </c>
    </row>
    <row r="35" spans="1:10" ht="12">
      <c r="A35" s="16" t="s">
        <v>87</v>
      </c>
      <c r="B35" s="16"/>
      <c r="C35" s="17">
        <v>0.7037415504455566</v>
      </c>
      <c r="D35" s="17">
        <v>46.0869026184082</v>
      </c>
      <c r="E35" s="16"/>
      <c r="F35" s="17">
        <v>1.601165771484375</v>
      </c>
      <c r="G35" s="17">
        <v>42.98372268676758</v>
      </c>
      <c r="H35" s="16"/>
      <c r="I35" s="17">
        <v>0.5867880582809448</v>
      </c>
      <c r="J35" s="17">
        <v>39.463138580322266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84"/>
  <sheetViews>
    <sheetView workbookViewId="0" topLeftCell="A1">
      <pane xSplit="3" ySplit="4" topLeftCell="A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5" sqref="AG5"/>
    </sheetView>
  </sheetViews>
  <sheetFormatPr defaultColWidth="9.140625" defaultRowHeight="12"/>
  <sheetData>
    <row r="1" spans="1:37" ht="12">
      <c r="A1" t="s">
        <v>1</v>
      </c>
      <c r="B1" t="s">
        <v>2</v>
      </c>
      <c r="C1" t="s">
        <v>1</v>
      </c>
      <c r="D1" t="s">
        <v>37</v>
      </c>
      <c r="E1" t="s">
        <v>1</v>
      </c>
      <c r="F1" t="s">
        <v>34</v>
      </c>
      <c r="G1" t="s">
        <v>91</v>
      </c>
      <c r="H1" t="s">
        <v>91</v>
      </c>
      <c r="I1" t="s">
        <v>95</v>
      </c>
      <c r="J1" t="s">
        <v>97</v>
      </c>
      <c r="K1" t="s">
        <v>98</v>
      </c>
      <c r="L1" t="s">
        <v>96</v>
      </c>
      <c r="M1" t="s">
        <v>90</v>
      </c>
      <c r="N1" t="s">
        <v>93</v>
      </c>
      <c r="P1" t="s">
        <v>1</v>
      </c>
      <c r="Q1" t="s">
        <v>2</v>
      </c>
      <c r="R1" t="s">
        <v>1</v>
      </c>
      <c r="S1" t="s">
        <v>91</v>
      </c>
      <c r="T1" t="s">
        <v>31</v>
      </c>
      <c r="U1" t="s">
        <v>21</v>
      </c>
      <c r="X1" t="s">
        <v>1</v>
      </c>
      <c r="Y1" s="14" t="s">
        <v>31</v>
      </c>
      <c r="Z1" s="14" t="s">
        <v>21</v>
      </c>
      <c r="AA1" s="18" t="s">
        <v>98</v>
      </c>
      <c r="AB1" t="s">
        <v>92</v>
      </c>
      <c r="AE1" s="1" t="s">
        <v>91</v>
      </c>
      <c r="AK1" t="s">
        <v>108</v>
      </c>
    </row>
    <row r="2" spans="1:39" ht="12">
      <c r="A2" t="s">
        <v>0</v>
      </c>
      <c r="B2" t="s">
        <v>33</v>
      </c>
      <c r="C2" t="s">
        <v>2</v>
      </c>
      <c r="E2" t="s">
        <v>0</v>
      </c>
      <c r="G2" t="s">
        <v>21</v>
      </c>
      <c r="H2" t="s">
        <v>92</v>
      </c>
      <c r="I2" t="s">
        <v>92</v>
      </c>
      <c r="J2" t="s">
        <v>99</v>
      </c>
      <c r="K2" t="s">
        <v>28</v>
      </c>
      <c r="N2" t="s">
        <v>94</v>
      </c>
      <c r="P2" t="s">
        <v>0</v>
      </c>
      <c r="Q2" t="s">
        <v>33</v>
      </c>
      <c r="R2" t="s">
        <v>2</v>
      </c>
      <c r="S2" t="s">
        <v>21</v>
      </c>
      <c r="T2" t="s">
        <v>95</v>
      </c>
      <c r="U2" t="s">
        <v>95</v>
      </c>
      <c r="X2" t="s">
        <v>2</v>
      </c>
      <c r="Y2" s="14" t="s">
        <v>95</v>
      </c>
      <c r="Z2" s="14" t="s">
        <v>95</v>
      </c>
      <c r="AA2" s="18" t="s">
        <v>28</v>
      </c>
      <c r="AB2" t="s">
        <v>106</v>
      </c>
      <c r="AE2" s="1" t="s">
        <v>21</v>
      </c>
      <c r="AK2" t="s">
        <v>109</v>
      </c>
      <c r="AL2" t="s">
        <v>110</v>
      </c>
      <c r="AM2" t="s">
        <v>112</v>
      </c>
    </row>
    <row r="3" spans="13:42" ht="12">
      <c r="M3" t="s">
        <v>89</v>
      </c>
      <c r="S3" t="s">
        <v>100</v>
      </c>
      <c r="T3" t="s">
        <v>101</v>
      </c>
      <c r="U3" t="s">
        <v>102</v>
      </c>
      <c r="W3" t="s">
        <v>107</v>
      </c>
      <c r="Y3" s="14" t="s">
        <v>101</v>
      </c>
      <c r="Z3" s="14" t="s">
        <v>102</v>
      </c>
      <c r="AA3" s="18"/>
      <c r="AE3" s="1" t="s">
        <v>100</v>
      </c>
      <c r="AK3" t="s">
        <v>111</v>
      </c>
      <c r="AM3" t="s">
        <v>113</v>
      </c>
      <c r="AN3" t="s">
        <v>0</v>
      </c>
      <c r="AO3" t="s">
        <v>1</v>
      </c>
      <c r="AP3" t="s">
        <v>114</v>
      </c>
    </row>
    <row r="4" spans="25:42" ht="12">
      <c r="Y4" s="14"/>
      <c r="Z4" s="14"/>
      <c r="AA4" s="18"/>
      <c r="AE4" s="1"/>
      <c r="AO4" t="s">
        <v>116</v>
      </c>
      <c r="AP4" t="s">
        <v>115</v>
      </c>
    </row>
    <row r="5" spans="1:42" ht="12">
      <c r="A5">
        <v>1</v>
      </c>
      <c r="B5">
        <v>5</v>
      </c>
      <c r="C5">
        <v>300</v>
      </c>
      <c r="D5">
        <v>1</v>
      </c>
      <c r="E5">
        <v>1</v>
      </c>
      <c r="F5">
        <v>1</v>
      </c>
      <c r="G5">
        <v>38</v>
      </c>
      <c r="H5">
        <v>9</v>
      </c>
      <c r="I5">
        <v>0.266</v>
      </c>
      <c r="J5">
        <f>G5-H5</f>
        <v>29</v>
      </c>
      <c r="K5" s="14">
        <f>H5/(H5+J5)</f>
        <v>0.23684210526315788</v>
      </c>
      <c r="L5">
        <v>46</v>
      </c>
      <c r="M5">
        <v>0.096</v>
      </c>
      <c r="N5">
        <v>12</v>
      </c>
      <c r="P5">
        <v>1</v>
      </c>
      <c r="Q5">
        <v>5</v>
      </c>
      <c r="R5">
        <v>300</v>
      </c>
      <c r="S5" s="1">
        <f>(K5*L5)</f>
        <v>10.894736842105262</v>
      </c>
      <c r="T5" s="14">
        <f>I5/H5</f>
        <v>0.029555555555555557</v>
      </c>
      <c r="U5" s="14">
        <f>S5*T5</f>
        <v>0.322</v>
      </c>
      <c r="V5" s="14"/>
      <c r="W5">
        <v>24</v>
      </c>
      <c r="X5">
        <v>300</v>
      </c>
      <c r="Y5" s="14">
        <v>0.029555555555555557</v>
      </c>
      <c r="Z5" s="14">
        <v>0.322</v>
      </c>
      <c r="AA5" s="18">
        <v>0.23684210526315788</v>
      </c>
      <c r="AC5" s="4"/>
      <c r="AD5">
        <v>1</v>
      </c>
      <c r="AE5" s="1">
        <v>10.894736842105262</v>
      </c>
      <c r="AF5" s="1">
        <f>AVERAGE(AE5:AE10)</f>
        <v>18.568850469196242</v>
      </c>
      <c r="AH5" s="1">
        <f>(W5*AF5)/0.6</f>
        <v>742.7540187678497</v>
      </c>
      <c r="AJ5">
        <v>1</v>
      </c>
      <c r="AK5">
        <v>18.569</v>
      </c>
      <c r="AL5">
        <v>5.261</v>
      </c>
      <c r="AM5" s="4">
        <v>24</v>
      </c>
      <c r="AN5">
        <v>1</v>
      </c>
      <c r="AO5">
        <v>300</v>
      </c>
      <c r="AP5" s="1">
        <f>AK5*AM5/0.6</f>
        <v>742.76</v>
      </c>
    </row>
    <row r="6" spans="1:42" ht="12">
      <c r="A6">
        <v>1</v>
      </c>
      <c r="B6">
        <v>5</v>
      </c>
      <c r="C6">
        <v>300</v>
      </c>
      <c r="D6">
        <v>1</v>
      </c>
      <c r="E6">
        <v>1</v>
      </c>
      <c r="F6">
        <v>2</v>
      </c>
      <c r="G6">
        <v>43</v>
      </c>
      <c r="H6">
        <v>25</v>
      </c>
      <c r="I6">
        <v>0.468</v>
      </c>
      <c r="J6">
        <f aca="true" t="shared" si="0" ref="J6:J69">G6-H6</f>
        <v>18</v>
      </c>
      <c r="K6" s="14">
        <f aca="true" t="shared" si="1" ref="K6:K69">H6/(H6+J6)</f>
        <v>0.5813953488372093</v>
      </c>
      <c r="L6">
        <v>54</v>
      </c>
      <c r="M6">
        <v>0.07</v>
      </c>
      <c r="N6">
        <v>5</v>
      </c>
      <c r="P6">
        <v>1</v>
      </c>
      <c r="Q6">
        <v>5</v>
      </c>
      <c r="R6">
        <v>300</v>
      </c>
      <c r="S6" s="1">
        <f aca="true" t="shared" si="2" ref="S6:S69">(K6*L6)</f>
        <v>31.395348837209305</v>
      </c>
      <c r="T6" s="14">
        <f aca="true" t="shared" si="3" ref="T6:T69">I6/H6</f>
        <v>0.01872</v>
      </c>
      <c r="U6" s="14">
        <f aca="true" t="shared" si="4" ref="U6:U69">S6*T6</f>
        <v>0.5877209302325582</v>
      </c>
      <c r="V6" s="14"/>
      <c r="X6">
        <v>300</v>
      </c>
      <c r="Y6" s="14">
        <v>0.01872</v>
      </c>
      <c r="Z6" s="14">
        <v>0.5877209302325582</v>
      </c>
      <c r="AA6" s="18">
        <v>0.5813953488372093</v>
      </c>
      <c r="AC6" s="4"/>
      <c r="AD6">
        <v>1</v>
      </c>
      <c r="AE6" s="1">
        <v>31.395348837209305</v>
      </c>
      <c r="AJ6">
        <v>2</v>
      </c>
      <c r="AK6">
        <v>13.039</v>
      </c>
      <c r="AL6">
        <v>4.551</v>
      </c>
      <c r="AM6" s="4">
        <v>21</v>
      </c>
      <c r="AN6">
        <v>2</v>
      </c>
      <c r="AO6">
        <v>150</v>
      </c>
      <c r="AP6" s="1">
        <f aca="true" t="shared" si="5" ref="AP6:AP34">AK6*AM6/0.6</f>
        <v>456.36500000000007</v>
      </c>
    </row>
    <row r="7" spans="1:42" ht="12">
      <c r="A7">
        <v>1</v>
      </c>
      <c r="B7">
        <v>5</v>
      </c>
      <c r="C7">
        <v>300</v>
      </c>
      <c r="D7">
        <v>1</v>
      </c>
      <c r="E7">
        <v>1</v>
      </c>
      <c r="F7">
        <v>3</v>
      </c>
      <c r="G7">
        <v>13</v>
      </c>
      <c r="H7">
        <v>3</v>
      </c>
      <c r="I7">
        <v>0.077</v>
      </c>
      <c r="J7">
        <f t="shared" si="0"/>
        <v>10</v>
      </c>
      <c r="K7" s="14">
        <f t="shared" si="1"/>
        <v>0.23076923076923078</v>
      </c>
      <c r="L7">
        <v>13</v>
      </c>
      <c r="M7">
        <v>0.028</v>
      </c>
      <c r="N7">
        <v>5</v>
      </c>
      <c r="P7">
        <v>1</v>
      </c>
      <c r="Q7">
        <v>5</v>
      </c>
      <c r="R7">
        <v>300</v>
      </c>
      <c r="S7" s="1">
        <f t="shared" si="2"/>
        <v>3</v>
      </c>
      <c r="T7" s="14">
        <f t="shared" si="3"/>
        <v>0.025666666666666667</v>
      </c>
      <c r="U7" s="14">
        <f t="shared" si="4"/>
        <v>0.077</v>
      </c>
      <c r="V7" s="14"/>
      <c r="X7">
        <v>300</v>
      </c>
      <c r="Y7" s="14">
        <v>0.025666666666666667</v>
      </c>
      <c r="Z7" s="14">
        <v>0.077</v>
      </c>
      <c r="AA7" s="18">
        <v>0.23076923076923078</v>
      </c>
      <c r="AC7" s="4"/>
      <c r="AD7">
        <v>1</v>
      </c>
      <c r="AE7" s="1">
        <v>3</v>
      </c>
      <c r="AJ7">
        <v>3</v>
      </c>
      <c r="AK7">
        <v>22.303</v>
      </c>
      <c r="AL7">
        <v>7.69</v>
      </c>
      <c r="AM7" s="4">
        <v>30</v>
      </c>
      <c r="AN7">
        <v>3</v>
      </c>
      <c r="AO7">
        <v>50</v>
      </c>
      <c r="AP7" s="1">
        <f t="shared" si="5"/>
        <v>1115.15</v>
      </c>
    </row>
    <row r="8" spans="1:42" ht="12">
      <c r="A8">
        <v>1</v>
      </c>
      <c r="B8">
        <v>5</v>
      </c>
      <c r="C8">
        <v>300</v>
      </c>
      <c r="D8">
        <v>1</v>
      </c>
      <c r="E8">
        <v>1</v>
      </c>
      <c r="F8">
        <v>4</v>
      </c>
      <c r="G8">
        <v>32</v>
      </c>
      <c r="H8">
        <v>18</v>
      </c>
      <c r="I8">
        <v>0.302</v>
      </c>
      <c r="J8">
        <f t="shared" si="0"/>
        <v>14</v>
      </c>
      <c r="K8" s="14">
        <f t="shared" si="1"/>
        <v>0.5625</v>
      </c>
      <c r="L8">
        <v>35</v>
      </c>
      <c r="M8">
        <v>0.055</v>
      </c>
      <c r="P8">
        <v>1</v>
      </c>
      <c r="Q8">
        <v>5</v>
      </c>
      <c r="R8">
        <v>300</v>
      </c>
      <c r="S8" s="1">
        <f t="shared" si="2"/>
        <v>19.6875</v>
      </c>
      <c r="T8" s="14">
        <f t="shared" si="3"/>
        <v>0.016777777777777777</v>
      </c>
      <c r="U8" s="14">
        <f t="shared" si="4"/>
        <v>0.3303125</v>
      </c>
      <c r="V8" s="14"/>
      <c r="X8">
        <v>300</v>
      </c>
      <c r="Y8" s="14">
        <v>0.016777777777777777</v>
      </c>
      <c r="Z8" s="14">
        <v>0.3303125</v>
      </c>
      <c r="AA8" s="18">
        <v>0.5625</v>
      </c>
      <c r="AC8" s="4"/>
      <c r="AD8">
        <v>1</v>
      </c>
      <c r="AE8" s="1">
        <v>19.6875</v>
      </c>
      <c r="AJ8">
        <v>4</v>
      </c>
      <c r="AK8">
        <v>18.745</v>
      </c>
      <c r="AL8">
        <v>2.778</v>
      </c>
      <c r="AM8" s="4">
        <v>23</v>
      </c>
      <c r="AN8">
        <v>4</v>
      </c>
      <c r="AO8">
        <v>0</v>
      </c>
      <c r="AP8" s="1">
        <f t="shared" si="5"/>
        <v>718.5583333333334</v>
      </c>
    </row>
    <row r="9" spans="1:42" ht="12">
      <c r="A9">
        <v>1</v>
      </c>
      <c r="B9">
        <v>5</v>
      </c>
      <c r="C9">
        <v>300</v>
      </c>
      <c r="D9">
        <v>1</v>
      </c>
      <c r="E9">
        <v>1</v>
      </c>
      <c r="F9">
        <v>5</v>
      </c>
      <c r="G9">
        <v>30</v>
      </c>
      <c r="H9">
        <v>22</v>
      </c>
      <c r="I9">
        <v>0.435</v>
      </c>
      <c r="J9">
        <f t="shared" si="0"/>
        <v>8</v>
      </c>
      <c r="K9" s="14">
        <f t="shared" si="1"/>
        <v>0.7333333333333333</v>
      </c>
      <c r="L9">
        <v>38</v>
      </c>
      <c r="M9">
        <v>0.06</v>
      </c>
      <c r="N9">
        <v>4</v>
      </c>
      <c r="P9">
        <v>1</v>
      </c>
      <c r="Q9">
        <v>5</v>
      </c>
      <c r="R9">
        <v>300</v>
      </c>
      <c r="S9" s="1">
        <f t="shared" si="2"/>
        <v>27.866666666666664</v>
      </c>
      <c r="T9" s="14">
        <f t="shared" si="3"/>
        <v>0.01977272727272727</v>
      </c>
      <c r="U9" s="14">
        <f t="shared" si="4"/>
        <v>0.5509999999999999</v>
      </c>
      <c r="V9" s="14"/>
      <c r="X9">
        <v>300</v>
      </c>
      <c r="Y9" s="14">
        <v>0.01977272727272727</v>
      </c>
      <c r="Z9" s="14">
        <v>0.5509999999999999</v>
      </c>
      <c r="AA9" s="18">
        <v>0.7333333333333333</v>
      </c>
      <c r="AC9" s="4"/>
      <c r="AD9">
        <v>1</v>
      </c>
      <c r="AE9" s="1">
        <v>27.866666666666664</v>
      </c>
      <c r="AJ9">
        <v>5</v>
      </c>
      <c r="AK9">
        <v>12.396</v>
      </c>
      <c r="AL9">
        <v>2.501</v>
      </c>
      <c r="AM9" s="4">
        <v>24</v>
      </c>
      <c r="AN9">
        <v>5</v>
      </c>
      <c r="AO9">
        <v>100</v>
      </c>
      <c r="AP9" s="1">
        <f t="shared" si="5"/>
        <v>495.84000000000003</v>
      </c>
    </row>
    <row r="10" spans="1:42" ht="12">
      <c r="A10">
        <v>1</v>
      </c>
      <c r="B10">
        <v>5</v>
      </c>
      <c r="C10">
        <v>300</v>
      </c>
      <c r="D10">
        <v>1</v>
      </c>
      <c r="E10">
        <v>1</v>
      </c>
      <c r="F10">
        <v>6</v>
      </c>
      <c r="G10">
        <v>15</v>
      </c>
      <c r="J10">
        <f t="shared" si="0"/>
        <v>15</v>
      </c>
      <c r="K10" s="14">
        <f t="shared" si="1"/>
        <v>0</v>
      </c>
      <c r="L10">
        <v>22</v>
      </c>
      <c r="M10">
        <v>0.06</v>
      </c>
      <c r="N10">
        <v>8</v>
      </c>
      <c r="P10">
        <v>1</v>
      </c>
      <c r="Q10">
        <v>5</v>
      </c>
      <c r="R10">
        <v>300</v>
      </c>
      <c r="S10" s="1">
        <f t="shared" si="2"/>
        <v>0</v>
      </c>
      <c r="T10" s="14" t="e">
        <f t="shared" si="3"/>
        <v>#DIV/0!</v>
      </c>
      <c r="U10" s="14" t="e">
        <f t="shared" si="4"/>
        <v>#DIV/0!</v>
      </c>
      <c r="V10" s="14"/>
      <c r="X10">
        <v>300</v>
      </c>
      <c r="Y10" s="14"/>
      <c r="Z10" s="14"/>
      <c r="AA10" s="18"/>
      <c r="AC10" s="4"/>
      <c r="AD10">
        <v>1</v>
      </c>
      <c r="AE10" s="1"/>
      <c r="AJ10">
        <v>6</v>
      </c>
      <c r="AK10">
        <v>23.283</v>
      </c>
      <c r="AL10">
        <v>5.579</v>
      </c>
      <c r="AM10" s="4">
        <v>29</v>
      </c>
      <c r="AN10">
        <v>6</v>
      </c>
      <c r="AO10">
        <v>50</v>
      </c>
      <c r="AP10" s="1">
        <f t="shared" si="5"/>
        <v>1125.345</v>
      </c>
    </row>
    <row r="11" spans="1:42" ht="12">
      <c r="A11">
        <v>2</v>
      </c>
      <c r="B11">
        <v>4</v>
      </c>
      <c r="C11">
        <v>150</v>
      </c>
      <c r="D11">
        <v>1</v>
      </c>
      <c r="E11">
        <v>2</v>
      </c>
      <c r="F11">
        <v>1</v>
      </c>
      <c r="G11">
        <v>29</v>
      </c>
      <c r="H11">
        <v>9</v>
      </c>
      <c r="I11">
        <v>0.297</v>
      </c>
      <c r="J11">
        <f t="shared" si="0"/>
        <v>20</v>
      </c>
      <c r="K11" s="14">
        <f t="shared" si="1"/>
        <v>0.3103448275862069</v>
      </c>
      <c r="L11">
        <v>29</v>
      </c>
      <c r="M11">
        <v>0.048</v>
      </c>
      <c r="N11">
        <v>7</v>
      </c>
      <c r="P11">
        <v>2</v>
      </c>
      <c r="Q11">
        <v>4</v>
      </c>
      <c r="R11">
        <v>150</v>
      </c>
      <c r="S11" s="1">
        <f t="shared" si="2"/>
        <v>9</v>
      </c>
      <c r="T11" s="14">
        <f t="shared" si="3"/>
        <v>0.033</v>
      </c>
      <c r="U11" s="14">
        <f t="shared" si="4"/>
        <v>0.29700000000000004</v>
      </c>
      <c r="V11" s="14"/>
      <c r="W11">
        <v>21</v>
      </c>
      <c r="X11">
        <v>150</v>
      </c>
      <c r="Y11" s="14">
        <v>0.033</v>
      </c>
      <c r="Z11" s="14">
        <v>0.29700000000000004</v>
      </c>
      <c r="AA11" s="18">
        <v>0.3103448275862069</v>
      </c>
      <c r="AC11" s="4"/>
      <c r="AD11">
        <v>2</v>
      </c>
      <c r="AE11" s="1">
        <v>9</v>
      </c>
      <c r="AF11" s="1">
        <f>AVERAGE(AE11:AE16)</f>
        <v>13.039450810627281</v>
      </c>
      <c r="AH11" s="1">
        <f>(W11*AF11)/0.6</f>
        <v>456.3807783719548</v>
      </c>
      <c r="AJ11">
        <v>7</v>
      </c>
      <c r="AK11">
        <v>21.307</v>
      </c>
      <c r="AL11">
        <v>7.258</v>
      </c>
      <c r="AM11" s="4">
        <v>28</v>
      </c>
      <c r="AN11">
        <v>7</v>
      </c>
      <c r="AO11">
        <v>150</v>
      </c>
      <c r="AP11" s="1">
        <f t="shared" si="5"/>
        <v>994.3266666666667</v>
      </c>
    </row>
    <row r="12" spans="1:42" ht="12">
      <c r="A12">
        <v>2</v>
      </c>
      <c r="B12">
        <v>4</v>
      </c>
      <c r="C12">
        <v>150</v>
      </c>
      <c r="D12">
        <v>1</v>
      </c>
      <c r="E12">
        <v>2</v>
      </c>
      <c r="F12">
        <v>2</v>
      </c>
      <c r="G12">
        <v>22</v>
      </c>
      <c r="H12">
        <v>3</v>
      </c>
      <c r="I12">
        <v>0.056</v>
      </c>
      <c r="J12">
        <f t="shared" si="0"/>
        <v>19</v>
      </c>
      <c r="K12" s="14">
        <f t="shared" si="1"/>
        <v>0.13636363636363635</v>
      </c>
      <c r="L12">
        <v>24</v>
      </c>
      <c r="M12">
        <v>0.043</v>
      </c>
      <c r="N12">
        <v>13</v>
      </c>
      <c r="P12">
        <v>2</v>
      </c>
      <c r="Q12">
        <v>4</v>
      </c>
      <c r="R12">
        <v>150</v>
      </c>
      <c r="S12" s="1">
        <f t="shared" si="2"/>
        <v>3.2727272727272725</v>
      </c>
      <c r="T12" s="14">
        <f t="shared" si="3"/>
        <v>0.018666666666666668</v>
      </c>
      <c r="U12" s="14">
        <f t="shared" si="4"/>
        <v>0.06109090909090909</v>
      </c>
      <c r="V12" s="14"/>
      <c r="X12">
        <v>150</v>
      </c>
      <c r="Y12" s="14">
        <v>0.018666666666666668</v>
      </c>
      <c r="Z12" s="14">
        <v>0.06109090909090909</v>
      </c>
      <c r="AA12" s="18">
        <v>0.13636363636363635</v>
      </c>
      <c r="AC12" s="4"/>
      <c r="AD12">
        <v>2</v>
      </c>
      <c r="AE12" s="1">
        <v>3.2727272727272725</v>
      </c>
      <c r="AJ12">
        <v>8</v>
      </c>
      <c r="AK12">
        <v>13.263</v>
      </c>
      <c r="AL12">
        <v>3.178</v>
      </c>
      <c r="AM12" s="4">
        <v>24</v>
      </c>
      <c r="AN12">
        <v>8</v>
      </c>
      <c r="AO12">
        <v>50</v>
      </c>
      <c r="AP12" s="1">
        <f t="shared" si="5"/>
        <v>530.5200000000001</v>
      </c>
    </row>
    <row r="13" spans="1:42" ht="12">
      <c r="A13">
        <v>2</v>
      </c>
      <c r="B13">
        <v>4</v>
      </c>
      <c r="C13">
        <v>150</v>
      </c>
      <c r="D13">
        <v>1</v>
      </c>
      <c r="E13">
        <v>2</v>
      </c>
      <c r="F13">
        <v>3</v>
      </c>
      <c r="G13">
        <v>51</v>
      </c>
      <c r="H13">
        <v>29</v>
      </c>
      <c r="I13">
        <v>0.51</v>
      </c>
      <c r="J13">
        <f t="shared" si="0"/>
        <v>22</v>
      </c>
      <c r="K13" s="14">
        <f t="shared" si="1"/>
        <v>0.5686274509803921</v>
      </c>
      <c r="L13">
        <v>54</v>
      </c>
      <c r="M13">
        <v>0.085</v>
      </c>
      <c r="N13">
        <v>1</v>
      </c>
      <c r="P13">
        <v>2</v>
      </c>
      <c r="Q13">
        <v>4</v>
      </c>
      <c r="R13">
        <v>150</v>
      </c>
      <c r="S13" s="1">
        <f t="shared" si="2"/>
        <v>30.705882352941174</v>
      </c>
      <c r="T13" s="14">
        <f t="shared" si="3"/>
        <v>0.017586206896551725</v>
      </c>
      <c r="U13" s="14">
        <f t="shared" si="4"/>
        <v>0.54</v>
      </c>
      <c r="V13" s="14"/>
      <c r="X13">
        <v>150</v>
      </c>
      <c r="Y13" s="14">
        <v>0.017586206896551725</v>
      </c>
      <c r="Z13" s="14">
        <v>0.54</v>
      </c>
      <c r="AA13" s="18">
        <v>0.5686274509803921</v>
      </c>
      <c r="AC13" s="4"/>
      <c r="AD13">
        <v>2</v>
      </c>
      <c r="AE13" s="1">
        <v>30.705882352941174</v>
      </c>
      <c r="AJ13">
        <v>9</v>
      </c>
      <c r="AK13">
        <v>23.756</v>
      </c>
      <c r="AL13">
        <v>5.297</v>
      </c>
      <c r="AM13" s="4">
        <v>25</v>
      </c>
      <c r="AN13">
        <v>9</v>
      </c>
      <c r="AO13">
        <v>0</v>
      </c>
      <c r="AP13" s="1">
        <f t="shared" si="5"/>
        <v>989.8333333333334</v>
      </c>
    </row>
    <row r="14" spans="1:42" ht="12">
      <c r="A14">
        <v>2</v>
      </c>
      <c r="B14">
        <v>4</v>
      </c>
      <c r="C14">
        <v>150</v>
      </c>
      <c r="D14">
        <v>1</v>
      </c>
      <c r="E14">
        <v>2</v>
      </c>
      <c r="F14">
        <v>4</v>
      </c>
      <c r="G14">
        <v>25</v>
      </c>
      <c r="H14">
        <v>1</v>
      </c>
      <c r="I14">
        <v>0.027</v>
      </c>
      <c r="J14">
        <f t="shared" si="0"/>
        <v>24</v>
      </c>
      <c r="K14" s="14">
        <f t="shared" si="1"/>
        <v>0.04</v>
      </c>
      <c r="L14">
        <v>13</v>
      </c>
      <c r="M14">
        <v>0.043</v>
      </c>
      <c r="N14">
        <v>11</v>
      </c>
      <c r="P14">
        <v>2</v>
      </c>
      <c r="Q14">
        <v>4</v>
      </c>
      <c r="R14">
        <v>150</v>
      </c>
      <c r="S14" s="1">
        <f t="shared" si="2"/>
        <v>0.52</v>
      </c>
      <c r="T14" s="14">
        <f t="shared" si="3"/>
        <v>0.027</v>
      </c>
      <c r="U14" s="14">
        <f t="shared" si="4"/>
        <v>0.01404</v>
      </c>
      <c r="V14" s="14"/>
      <c r="X14">
        <v>150</v>
      </c>
      <c r="Y14" s="14">
        <v>0.027</v>
      </c>
      <c r="Z14" s="14">
        <v>0.01404</v>
      </c>
      <c r="AA14" s="18">
        <v>0.04</v>
      </c>
      <c r="AC14" s="4"/>
      <c r="AD14">
        <v>2</v>
      </c>
      <c r="AE14" s="1">
        <v>0.52</v>
      </c>
      <c r="AJ14">
        <v>10</v>
      </c>
      <c r="AK14">
        <v>19.688</v>
      </c>
      <c r="AL14">
        <v>6.409</v>
      </c>
      <c r="AM14" s="4">
        <v>23</v>
      </c>
      <c r="AN14">
        <v>10</v>
      </c>
      <c r="AO14">
        <v>100</v>
      </c>
      <c r="AP14" s="1">
        <f t="shared" si="5"/>
        <v>754.7066666666666</v>
      </c>
    </row>
    <row r="15" spans="1:42" ht="12">
      <c r="A15">
        <v>2</v>
      </c>
      <c r="B15">
        <v>4</v>
      </c>
      <c r="C15">
        <v>150</v>
      </c>
      <c r="D15">
        <v>1</v>
      </c>
      <c r="E15">
        <v>2</v>
      </c>
      <c r="F15">
        <v>5</v>
      </c>
      <c r="G15">
        <v>21</v>
      </c>
      <c r="H15">
        <v>13</v>
      </c>
      <c r="I15">
        <v>0.339</v>
      </c>
      <c r="J15">
        <f t="shared" si="0"/>
        <v>8</v>
      </c>
      <c r="K15" s="14">
        <f t="shared" si="1"/>
        <v>0.6190476190476191</v>
      </c>
      <c r="L15">
        <v>26</v>
      </c>
      <c r="M15">
        <v>0.049</v>
      </c>
      <c r="N15">
        <v>2</v>
      </c>
      <c r="P15">
        <v>2</v>
      </c>
      <c r="Q15">
        <v>4</v>
      </c>
      <c r="R15">
        <v>150</v>
      </c>
      <c r="S15" s="1">
        <f t="shared" si="2"/>
        <v>16.095238095238095</v>
      </c>
      <c r="T15" s="14">
        <f t="shared" si="3"/>
        <v>0.026076923076923077</v>
      </c>
      <c r="U15" s="14">
        <f t="shared" si="4"/>
        <v>0.4197142857142857</v>
      </c>
      <c r="V15" s="14"/>
      <c r="X15">
        <v>150</v>
      </c>
      <c r="Y15" s="14">
        <v>0.026076923076923077</v>
      </c>
      <c r="Z15" s="14">
        <v>0.4197142857142857</v>
      </c>
      <c r="AA15" s="18">
        <v>0.6190476190476191</v>
      </c>
      <c r="AC15" s="4"/>
      <c r="AD15">
        <v>2</v>
      </c>
      <c r="AE15" s="1">
        <v>16.095238095238095</v>
      </c>
      <c r="AJ15">
        <v>11</v>
      </c>
      <c r="AK15">
        <v>5.677</v>
      </c>
      <c r="AL15">
        <v>1.954</v>
      </c>
      <c r="AM15" s="4">
        <v>29</v>
      </c>
      <c r="AN15">
        <v>11</v>
      </c>
      <c r="AO15">
        <v>150</v>
      </c>
      <c r="AP15" s="1">
        <f t="shared" si="5"/>
        <v>274.3883333333333</v>
      </c>
    </row>
    <row r="16" spans="1:42" ht="12">
      <c r="A16">
        <v>2</v>
      </c>
      <c r="B16">
        <v>4</v>
      </c>
      <c r="C16">
        <v>150</v>
      </c>
      <c r="D16">
        <v>1</v>
      </c>
      <c r="E16">
        <v>2</v>
      </c>
      <c r="F16">
        <v>6</v>
      </c>
      <c r="G16">
        <v>28</v>
      </c>
      <c r="H16">
        <v>18</v>
      </c>
      <c r="I16">
        <v>0.343</v>
      </c>
      <c r="J16">
        <f t="shared" si="0"/>
        <v>10</v>
      </c>
      <c r="K16" s="14">
        <f t="shared" si="1"/>
        <v>0.6428571428571429</v>
      </c>
      <c r="L16">
        <v>29</v>
      </c>
      <c r="M16">
        <v>0.071</v>
      </c>
      <c r="N16">
        <v>5</v>
      </c>
      <c r="P16">
        <v>2</v>
      </c>
      <c r="Q16">
        <v>4</v>
      </c>
      <c r="R16">
        <v>150</v>
      </c>
      <c r="S16" s="1">
        <f t="shared" si="2"/>
        <v>18.642857142857146</v>
      </c>
      <c r="T16" s="14">
        <f t="shared" si="3"/>
        <v>0.019055555555555558</v>
      </c>
      <c r="U16" s="14">
        <f t="shared" si="4"/>
        <v>0.3552500000000001</v>
      </c>
      <c r="V16" s="14"/>
      <c r="X16">
        <v>150</v>
      </c>
      <c r="Y16" s="14">
        <v>0.019055555555555558</v>
      </c>
      <c r="Z16" s="14">
        <v>0.3552500000000001</v>
      </c>
      <c r="AA16" s="18">
        <v>0.6428571428571429</v>
      </c>
      <c r="AC16" s="4"/>
      <c r="AD16">
        <v>2</v>
      </c>
      <c r="AE16" s="1">
        <v>18.642857142857146</v>
      </c>
      <c r="AJ16">
        <v>12</v>
      </c>
      <c r="AK16">
        <v>9.94</v>
      </c>
      <c r="AL16">
        <v>4.762</v>
      </c>
      <c r="AM16" s="4">
        <v>21</v>
      </c>
      <c r="AN16">
        <v>12</v>
      </c>
      <c r="AO16">
        <v>300</v>
      </c>
      <c r="AP16" s="1">
        <f t="shared" si="5"/>
        <v>347.9</v>
      </c>
    </row>
    <row r="17" spans="1:42" ht="12">
      <c r="A17">
        <v>3</v>
      </c>
      <c r="B17">
        <v>2</v>
      </c>
      <c r="C17">
        <v>50</v>
      </c>
      <c r="D17">
        <v>1</v>
      </c>
      <c r="E17">
        <v>3</v>
      </c>
      <c r="F17">
        <v>1</v>
      </c>
      <c r="G17">
        <v>54</v>
      </c>
      <c r="H17">
        <v>37</v>
      </c>
      <c r="I17">
        <v>0.835</v>
      </c>
      <c r="J17">
        <f t="shared" si="0"/>
        <v>17</v>
      </c>
      <c r="K17" s="14">
        <f t="shared" si="1"/>
        <v>0.6851851851851852</v>
      </c>
      <c r="L17">
        <v>55</v>
      </c>
      <c r="M17">
        <v>0.84</v>
      </c>
      <c r="N17">
        <v>2</v>
      </c>
      <c r="P17">
        <v>3</v>
      </c>
      <c r="Q17">
        <v>2</v>
      </c>
      <c r="R17">
        <v>50</v>
      </c>
      <c r="S17" s="1">
        <f t="shared" si="2"/>
        <v>37.68518518518519</v>
      </c>
      <c r="T17" s="14">
        <f t="shared" si="3"/>
        <v>0.022567567567567566</v>
      </c>
      <c r="U17" s="14">
        <f t="shared" si="4"/>
        <v>0.850462962962963</v>
      </c>
      <c r="V17" s="14"/>
      <c r="W17">
        <v>30</v>
      </c>
      <c r="X17">
        <v>50</v>
      </c>
      <c r="Y17" s="14">
        <v>0.022567567567567566</v>
      </c>
      <c r="Z17" s="14">
        <v>0.850462962962963</v>
      </c>
      <c r="AA17" s="18">
        <v>0.6851851851851852</v>
      </c>
      <c r="AD17">
        <v>3</v>
      </c>
      <c r="AE17" s="1">
        <v>37.68518518518519</v>
      </c>
      <c r="AF17" s="1">
        <f>AVERAGE(AE17:AE22)</f>
        <v>22.30309176308894</v>
      </c>
      <c r="AH17" s="1">
        <f>(W17*AF17)/0.6</f>
        <v>1115.154588154447</v>
      </c>
      <c r="AJ17">
        <v>13</v>
      </c>
      <c r="AK17">
        <v>19.023</v>
      </c>
      <c r="AL17">
        <v>5.071</v>
      </c>
      <c r="AM17" s="4">
        <v>23</v>
      </c>
      <c r="AN17">
        <v>13</v>
      </c>
      <c r="AO17">
        <v>0</v>
      </c>
      <c r="AP17" s="1">
        <f t="shared" si="5"/>
        <v>729.215</v>
      </c>
    </row>
    <row r="18" spans="1:42" ht="12">
      <c r="A18">
        <v>3</v>
      </c>
      <c r="B18">
        <v>2</v>
      </c>
      <c r="C18">
        <v>50</v>
      </c>
      <c r="D18">
        <v>1</v>
      </c>
      <c r="E18">
        <v>3</v>
      </c>
      <c r="F18">
        <v>2</v>
      </c>
      <c r="G18">
        <v>67</v>
      </c>
      <c r="H18">
        <v>38</v>
      </c>
      <c r="I18">
        <v>0.793</v>
      </c>
      <c r="J18">
        <f t="shared" si="0"/>
        <v>29</v>
      </c>
      <c r="K18" s="14">
        <f t="shared" si="1"/>
        <v>0.5671641791044776</v>
      </c>
      <c r="L18">
        <v>84</v>
      </c>
      <c r="M18">
        <v>0.116</v>
      </c>
      <c r="N18">
        <v>3</v>
      </c>
      <c r="P18">
        <v>3</v>
      </c>
      <c r="Q18">
        <v>2</v>
      </c>
      <c r="R18">
        <v>50</v>
      </c>
      <c r="S18" s="1">
        <f t="shared" si="2"/>
        <v>47.64179104477612</v>
      </c>
      <c r="T18" s="14">
        <f t="shared" si="3"/>
        <v>0.02086842105263158</v>
      </c>
      <c r="U18" s="14">
        <f t="shared" si="4"/>
        <v>0.9942089552238808</v>
      </c>
      <c r="V18" s="14"/>
      <c r="X18">
        <v>50</v>
      </c>
      <c r="Y18" s="14">
        <v>0.02086842105263158</v>
      </c>
      <c r="Z18" s="14">
        <v>0.9942089552238808</v>
      </c>
      <c r="AA18" s="18">
        <v>0.5671641791044776</v>
      </c>
      <c r="AD18">
        <v>3</v>
      </c>
      <c r="AE18" s="1">
        <v>47.64179104477612</v>
      </c>
      <c r="AJ18">
        <v>14</v>
      </c>
      <c r="AK18">
        <v>20.229</v>
      </c>
      <c r="AL18">
        <v>8.782</v>
      </c>
      <c r="AM18" s="4">
        <v>24</v>
      </c>
      <c r="AN18">
        <v>14</v>
      </c>
      <c r="AO18">
        <v>300</v>
      </c>
      <c r="AP18" s="1">
        <f t="shared" si="5"/>
        <v>809.16</v>
      </c>
    </row>
    <row r="19" spans="1:42" ht="12">
      <c r="A19">
        <v>3</v>
      </c>
      <c r="B19">
        <v>2</v>
      </c>
      <c r="C19">
        <v>50</v>
      </c>
      <c r="D19">
        <v>1</v>
      </c>
      <c r="E19">
        <v>3</v>
      </c>
      <c r="F19">
        <v>3</v>
      </c>
      <c r="G19">
        <v>34</v>
      </c>
      <c r="H19">
        <v>19</v>
      </c>
      <c r="I19">
        <v>0.344</v>
      </c>
      <c r="J19">
        <f t="shared" si="0"/>
        <v>15</v>
      </c>
      <c r="K19" s="14">
        <f t="shared" si="1"/>
        <v>0.5588235294117647</v>
      </c>
      <c r="L19">
        <v>33</v>
      </c>
      <c r="M19">
        <v>0.042</v>
      </c>
      <c r="N19">
        <v>1</v>
      </c>
      <c r="P19">
        <v>3</v>
      </c>
      <c r="Q19">
        <v>2</v>
      </c>
      <c r="R19">
        <v>50</v>
      </c>
      <c r="S19" s="1">
        <f t="shared" si="2"/>
        <v>18.441176470588236</v>
      </c>
      <c r="T19" s="14">
        <f t="shared" si="3"/>
        <v>0.018105263157894735</v>
      </c>
      <c r="U19" s="14">
        <f t="shared" si="4"/>
        <v>0.33388235294117646</v>
      </c>
      <c r="V19" s="14"/>
      <c r="X19">
        <v>50</v>
      </c>
      <c r="Y19" s="14">
        <v>0.018105263157894735</v>
      </c>
      <c r="Z19" s="14">
        <v>0.33388235294117646</v>
      </c>
      <c r="AA19" s="18">
        <v>0.5588235294117647</v>
      </c>
      <c r="AD19">
        <v>3</v>
      </c>
      <c r="AE19" s="1">
        <v>18.441176470588236</v>
      </c>
      <c r="AJ19">
        <v>15</v>
      </c>
      <c r="AK19">
        <v>11.903</v>
      </c>
      <c r="AL19">
        <v>5.11</v>
      </c>
      <c r="AM19" s="4">
        <v>24</v>
      </c>
      <c r="AN19">
        <v>15</v>
      </c>
      <c r="AO19">
        <v>150</v>
      </c>
      <c r="AP19" s="1">
        <f t="shared" si="5"/>
        <v>476.12000000000006</v>
      </c>
    </row>
    <row r="20" spans="1:42" ht="12">
      <c r="A20">
        <v>3</v>
      </c>
      <c r="B20">
        <v>2</v>
      </c>
      <c r="C20">
        <v>50</v>
      </c>
      <c r="D20">
        <v>1</v>
      </c>
      <c r="E20">
        <v>3</v>
      </c>
      <c r="F20">
        <v>4</v>
      </c>
      <c r="G20">
        <v>18</v>
      </c>
      <c r="H20">
        <v>2</v>
      </c>
      <c r="I20">
        <v>0.046</v>
      </c>
      <c r="J20">
        <f t="shared" si="0"/>
        <v>16</v>
      </c>
      <c r="K20" s="14">
        <f t="shared" si="1"/>
        <v>0.1111111111111111</v>
      </c>
      <c r="L20">
        <v>18</v>
      </c>
      <c r="M20">
        <v>0.035</v>
      </c>
      <c r="P20">
        <v>3</v>
      </c>
      <c r="Q20">
        <v>2</v>
      </c>
      <c r="R20">
        <v>50</v>
      </c>
      <c r="S20" s="1">
        <f t="shared" si="2"/>
        <v>2</v>
      </c>
      <c r="T20" s="14">
        <f t="shared" si="3"/>
        <v>0.023</v>
      </c>
      <c r="U20" s="14">
        <f t="shared" si="4"/>
        <v>0.046</v>
      </c>
      <c r="V20" s="14"/>
      <c r="X20">
        <v>50</v>
      </c>
      <c r="Y20" s="14">
        <v>0.023</v>
      </c>
      <c r="Z20" s="14">
        <v>0.046</v>
      </c>
      <c r="AA20" s="18">
        <v>0.1111111111111111</v>
      </c>
      <c r="AD20">
        <v>3</v>
      </c>
      <c r="AE20" s="1">
        <v>2</v>
      </c>
      <c r="AJ20">
        <v>16</v>
      </c>
      <c r="AK20">
        <v>21.948</v>
      </c>
      <c r="AL20">
        <v>8.128</v>
      </c>
      <c r="AM20" s="4">
        <v>25</v>
      </c>
      <c r="AN20">
        <v>16</v>
      </c>
      <c r="AO20">
        <v>50</v>
      </c>
      <c r="AP20" s="1">
        <f t="shared" si="5"/>
        <v>914.5000000000001</v>
      </c>
    </row>
    <row r="21" spans="1:42" ht="12">
      <c r="A21">
        <v>3</v>
      </c>
      <c r="B21">
        <v>2</v>
      </c>
      <c r="C21">
        <v>50</v>
      </c>
      <c r="D21">
        <v>1</v>
      </c>
      <c r="E21">
        <v>3</v>
      </c>
      <c r="F21">
        <v>5</v>
      </c>
      <c r="G21">
        <v>13</v>
      </c>
      <c r="H21">
        <v>1</v>
      </c>
      <c r="I21">
        <v>0.04</v>
      </c>
      <c r="J21">
        <f t="shared" si="0"/>
        <v>12</v>
      </c>
      <c r="K21" s="14">
        <f t="shared" si="1"/>
        <v>0.07692307692307693</v>
      </c>
      <c r="L21">
        <v>15</v>
      </c>
      <c r="M21">
        <v>0.036</v>
      </c>
      <c r="N21">
        <v>6</v>
      </c>
      <c r="P21">
        <v>3</v>
      </c>
      <c r="Q21">
        <v>2</v>
      </c>
      <c r="R21">
        <v>50</v>
      </c>
      <c r="S21" s="1">
        <f t="shared" si="2"/>
        <v>1.153846153846154</v>
      </c>
      <c r="T21" s="14">
        <f t="shared" si="3"/>
        <v>0.04</v>
      </c>
      <c r="U21" s="14">
        <f t="shared" si="4"/>
        <v>0.046153846153846156</v>
      </c>
      <c r="V21" s="14"/>
      <c r="X21">
        <v>50</v>
      </c>
      <c r="Y21" s="14">
        <v>0.04</v>
      </c>
      <c r="Z21" s="14">
        <v>0.046153846153846156</v>
      </c>
      <c r="AA21" s="18">
        <v>0.07692307692307693</v>
      </c>
      <c r="AD21">
        <v>3</v>
      </c>
      <c r="AE21" s="1">
        <v>1.153846153846154</v>
      </c>
      <c r="AJ21">
        <v>17</v>
      </c>
      <c r="AK21">
        <v>18.217</v>
      </c>
      <c r="AL21">
        <v>4.143</v>
      </c>
      <c r="AM21" s="4">
        <v>25</v>
      </c>
      <c r="AN21">
        <v>17</v>
      </c>
      <c r="AO21">
        <v>300</v>
      </c>
      <c r="AP21" s="1">
        <f t="shared" si="5"/>
        <v>759.0416666666666</v>
      </c>
    </row>
    <row r="22" spans="1:42" ht="12">
      <c r="A22">
        <v>3</v>
      </c>
      <c r="B22">
        <v>2</v>
      </c>
      <c r="C22">
        <v>50</v>
      </c>
      <c r="D22">
        <v>1</v>
      </c>
      <c r="E22">
        <v>3</v>
      </c>
      <c r="F22">
        <v>6</v>
      </c>
      <c r="G22">
        <v>29</v>
      </c>
      <c r="H22">
        <v>20</v>
      </c>
      <c r="I22">
        <v>0.467</v>
      </c>
      <c r="J22">
        <f t="shared" si="0"/>
        <v>9</v>
      </c>
      <c r="K22" s="14">
        <f t="shared" si="1"/>
        <v>0.6896551724137931</v>
      </c>
      <c r="L22">
        <v>39</v>
      </c>
      <c r="M22">
        <v>0.051</v>
      </c>
      <c r="N22">
        <v>1</v>
      </c>
      <c r="P22">
        <v>3</v>
      </c>
      <c r="Q22">
        <v>2</v>
      </c>
      <c r="R22">
        <v>50</v>
      </c>
      <c r="S22" s="1">
        <f t="shared" si="2"/>
        <v>26.896551724137932</v>
      </c>
      <c r="T22" s="14">
        <f t="shared" si="3"/>
        <v>0.023350000000000003</v>
      </c>
      <c r="U22" s="14">
        <f t="shared" si="4"/>
        <v>0.6280344827586208</v>
      </c>
      <c r="V22" s="14"/>
      <c r="X22">
        <v>50</v>
      </c>
      <c r="Y22" s="14">
        <v>0.023350000000000003</v>
      </c>
      <c r="Z22" s="14">
        <v>0.6280344827586208</v>
      </c>
      <c r="AA22" s="18">
        <v>0.6896551724137931</v>
      </c>
      <c r="AD22">
        <v>3</v>
      </c>
      <c r="AE22" s="1">
        <v>26.896551724137932</v>
      </c>
      <c r="AJ22">
        <v>18</v>
      </c>
      <c r="AK22">
        <v>20.721</v>
      </c>
      <c r="AL22">
        <v>4.919</v>
      </c>
      <c r="AM22" s="4">
        <v>26</v>
      </c>
      <c r="AN22">
        <v>18</v>
      </c>
      <c r="AO22">
        <v>100</v>
      </c>
      <c r="AP22" s="1">
        <f t="shared" si="5"/>
        <v>897.91</v>
      </c>
    </row>
    <row r="23" spans="1:42" ht="12">
      <c r="A23">
        <v>4</v>
      </c>
      <c r="B23">
        <v>1</v>
      </c>
      <c r="C23">
        <v>0</v>
      </c>
      <c r="D23">
        <v>1</v>
      </c>
      <c r="E23">
        <v>4</v>
      </c>
      <c r="F23">
        <v>1</v>
      </c>
      <c r="G23">
        <v>32</v>
      </c>
      <c r="H23">
        <v>19</v>
      </c>
      <c r="I23">
        <v>0.65</v>
      </c>
      <c r="J23">
        <f t="shared" si="0"/>
        <v>13</v>
      </c>
      <c r="K23" s="14">
        <f t="shared" si="1"/>
        <v>0.59375</v>
      </c>
      <c r="L23">
        <v>37</v>
      </c>
      <c r="M23">
        <v>0.105</v>
      </c>
      <c r="N23">
        <v>1</v>
      </c>
      <c r="P23">
        <v>4</v>
      </c>
      <c r="Q23">
        <v>1</v>
      </c>
      <c r="R23">
        <v>0</v>
      </c>
      <c r="S23" s="1">
        <f t="shared" si="2"/>
        <v>21.96875</v>
      </c>
      <c r="T23" s="14">
        <f t="shared" si="3"/>
        <v>0.034210526315789476</v>
      </c>
      <c r="U23" s="14">
        <f t="shared" si="4"/>
        <v>0.7515625</v>
      </c>
      <c r="V23" s="14"/>
      <c r="W23">
        <v>23</v>
      </c>
      <c r="X23">
        <v>0</v>
      </c>
      <c r="Y23" s="14">
        <v>0.034210526315789476</v>
      </c>
      <c r="Z23" s="14">
        <v>0.7515625</v>
      </c>
      <c r="AA23" s="18">
        <v>0.59375</v>
      </c>
      <c r="AD23">
        <v>4</v>
      </c>
      <c r="AE23" s="1">
        <v>21.96875</v>
      </c>
      <c r="AF23" s="1">
        <f>AVERAGE(AE23:AE28)</f>
        <v>18.745224567099566</v>
      </c>
      <c r="AH23" s="1">
        <f>(W23*AF23)/0.6</f>
        <v>718.5669417388168</v>
      </c>
      <c r="AJ23">
        <v>19</v>
      </c>
      <c r="AK23">
        <v>15.544</v>
      </c>
      <c r="AL23">
        <v>3.019</v>
      </c>
      <c r="AM23" s="4">
        <v>22</v>
      </c>
      <c r="AN23">
        <v>19</v>
      </c>
      <c r="AO23">
        <v>100</v>
      </c>
      <c r="AP23" s="1">
        <f t="shared" si="5"/>
        <v>569.9466666666667</v>
      </c>
    </row>
    <row r="24" spans="1:42" ht="12">
      <c r="A24">
        <v>4</v>
      </c>
      <c r="B24">
        <v>1</v>
      </c>
      <c r="C24">
        <v>0</v>
      </c>
      <c r="D24">
        <v>1</v>
      </c>
      <c r="E24">
        <v>4</v>
      </c>
      <c r="F24">
        <v>2</v>
      </c>
      <c r="G24">
        <v>28</v>
      </c>
      <c r="H24">
        <v>13</v>
      </c>
      <c r="I24">
        <v>0.309</v>
      </c>
      <c r="J24">
        <f t="shared" si="0"/>
        <v>15</v>
      </c>
      <c r="K24" s="14">
        <f t="shared" si="1"/>
        <v>0.4642857142857143</v>
      </c>
      <c r="L24">
        <v>32</v>
      </c>
      <c r="M24">
        <v>0.069</v>
      </c>
      <c r="N24">
        <v>3</v>
      </c>
      <c r="P24">
        <v>4</v>
      </c>
      <c r="Q24">
        <v>1</v>
      </c>
      <c r="R24">
        <v>0</v>
      </c>
      <c r="S24" s="1">
        <f t="shared" si="2"/>
        <v>14.857142857142858</v>
      </c>
      <c r="T24" s="14">
        <f t="shared" si="3"/>
        <v>0.023769230769230768</v>
      </c>
      <c r="U24" s="14">
        <f t="shared" si="4"/>
        <v>0.35314285714285715</v>
      </c>
      <c r="V24" s="14"/>
      <c r="X24">
        <v>0</v>
      </c>
      <c r="Y24" s="14">
        <v>0.023769230769230768</v>
      </c>
      <c r="Z24" s="14">
        <v>0.35314285714285715</v>
      </c>
      <c r="AA24" s="18">
        <v>0.4642857142857143</v>
      </c>
      <c r="AD24">
        <v>4</v>
      </c>
      <c r="AE24" s="1">
        <v>14.857142857142858</v>
      </c>
      <c r="AJ24">
        <v>20</v>
      </c>
      <c r="AK24">
        <v>11.398</v>
      </c>
      <c r="AL24">
        <v>7.227</v>
      </c>
      <c r="AM24" s="4">
        <v>21</v>
      </c>
      <c r="AN24">
        <v>20</v>
      </c>
      <c r="AO24">
        <v>300</v>
      </c>
      <c r="AP24" s="1">
        <f t="shared" si="5"/>
        <v>398.93</v>
      </c>
    </row>
    <row r="25" spans="1:42" ht="12">
      <c r="A25">
        <v>4</v>
      </c>
      <c r="B25">
        <v>1</v>
      </c>
      <c r="C25">
        <v>0</v>
      </c>
      <c r="D25">
        <v>1</v>
      </c>
      <c r="E25">
        <v>4</v>
      </c>
      <c r="F25">
        <v>3</v>
      </c>
      <c r="G25">
        <v>48</v>
      </c>
      <c r="H25">
        <v>30</v>
      </c>
      <c r="I25">
        <v>0.653</v>
      </c>
      <c r="J25">
        <f t="shared" si="0"/>
        <v>18</v>
      </c>
      <c r="K25" s="14">
        <f t="shared" si="1"/>
        <v>0.625</v>
      </c>
      <c r="L25">
        <v>48</v>
      </c>
      <c r="M25">
        <v>0.088</v>
      </c>
      <c r="P25">
        <v>4</v>
      </c>
      <c r="Q25">
        <v>1</v>
      </c>
      <c r="R25">
        <v>0</v>
      </c>
      <c r="S25" s="1">
        <f t="shared" si="2"/>
        <v>30</v>
      </c>
      <c r="T25" s="14">
        <f t="shared" si="3"/>
        <v>0.021766666666666667</v>
      </c>
      <c r="U25" s="14">
        <f t="shared" si="4"/>
        <v>0.653</v>
      </c>
      <c r="V25" s="14"/>
      <c r="X25">
        <v>0</v>
      </c>
      <c r="Y25" s="14">
        <v>0.021766666666666667</v>
      </c>
      <c r="Z25" s="14">
        <v>0.653</v>
      </c>
      <c r="AA25" s="18">
        <v>0.625</v>
      </c>
      <c r="AD25">
        <v>4</v>
      </c>
      <c r="AE25" s="1">
        <v>30</v>
      </c>
      <c r="AJ25">
        <v>21</v>
      </c>
      <c r="AK25">
        <v>17.527</v>
      </c>
      <c r="AL25">
        <v>5.142</v>
      </c>
      <c r="AM25" s="4">
        <v>24</v>
      </c>
      <c r="AN25">
        <v>21</v>
      </c>
      <c r="AO25">
        <v>100</v>
      </c>
      <c r="AP25" s="1">
        <f t="shared" si="5"/>
        <v>701.08</v>
      </c>
    </row>
    <row r="26" spans="1:42" ht="12">
      <c r="A26">
        <v>4</v>
      </c>
      <c r="B26">
        <v>1</v>
      </c>
      <c r="C26">
        <v>0</v>
      </c>
      <c r="D26">
        <v>1</v>
      </c>
      <c r="E26">
        <v>4</v>
      </c>
      <c r="F26">
        <v>4</v>
      </c>
      <c r="G26">
        <v>25</v>
      </c>
      <c r="H26">
        <v>15</v>
      </c>
      <c r="I26">
        <v>0.467</v>
      </c>
      <c r="J26">
        <f t="shared" si="0"/>
        <v>10</v>
      </c>
      <c r="K26" s="14">
        <f t="shared" si="1"/>
        <v>0.6</v>
      </c>
      <c r="L26">
        <v>31</v>
      </c>
      <c r="M26">
        <v>0.076</v>
      </c>
      <c r="N26">
        <v>1</v>
      </c>
      <c r="P26">
        <v>4</v>
      </c>
      <c r="Q26">
        <v>1</v>
      </c>
      <c r="R26">
        <v>0</v>
      </c>
      <c r="S26" s="1">
        <f t="shared" si="2"/>
        <v>18.599999999999998</v>
      </c>
      <c r="T26" s="14">
        <f t="shared" si="3"/>
        <v>0.031133333333333336</v>
      </c>
      <c r="U26" s="14">
        <f t="shared" si="4"/>
        <v>0.5790799999999999</v>
      </c>
      <c r="V26" s="14"/>
      <c r="X26">
        <v>0</v>
      </c>
      <c r="Y26" s="14">
        <v>0.031133333333333336</v>
      </c>
      <c r="Z26" s="14">
        <v>0.5790799999999999</v>
      </c>
      <c r="AA26" s="18">
        <v>0.6</v>
      </c>
      <c r="AD26">
        <v>4</v>
      </c>
      <c r="AE26" s="1">
        <v>18.6</v>
      </c>
      <c r="AJ26">
        <v>22</v>
      </c>
      <c r="AK26">
        <v>17.075</v>
      </c>
      <c r="AL26">
        <v>5.194</v>
      </c>
      <c r="AM26" s="4">
        <v>23</v>
      </c>
      <c r="AN26">
        <v>22</v>
      </c>
      <c r="AO26">
        <v>50</v>
      </c>
      <c r="AP26" s="1">
        <f t="shared" si="5"/>
        <v>654.5416666666666</v>
      </c>
    </row>
    <row r="27" spans="1:42" ht="12">
      <c r="A27">
        <v>4</v>
      </c>
      <c r="B27">
        <v>1</v>
      </c>
      <c r="C27">
        <v>0</v>
      </c>
      <c r="D27">
        <v>1</v>
      </c>
      <c r="E27">
        <v>4</v>
      </c>
      <c r="F27">
        <v>5</v>
      </c>
      <c r="G27">
        <v>66</v>
      </c>
      <c r="H27">
        <v>15</v>
      </c>
      <c r="I27">
        <v>0.52</v>
      </c>
      <c r="J27">
        <f t="shared" si="0"/>
        <v>51</v>
      </c>
      <c r="K27" s="14">
        <f t="shared" si="1"/>
        <v>0.22727272727272727</v>
      </c>
      <c r="L27">
        <v>75</v>
      </c>
      <c r="M27">
        <v>0.179</v>
      </c>
      <c r="N27">
        <v>10</v>
      </c>
      <c r="P27">
        <v>4</v>
      </c>
      <c r="Q27">
        <v>1</v>
      </c>
      <c r="R27">
        <v>0</v>
      </c>
      <c r="S27" s="1">
        <f t="shared" si="2"/>
        <v>17.045454545454543</v>
      </c>
      <c r="T27" s="14">
        <f t="shared" si="3"/>
        <v>0.034666666666666665</v>
      </c>
      <c r="U27" s="14">
        <f t="shared" si="4"/>
        <v>0.5909090909090908</v>
      </c>
      <c r="V27" s="14"/>
      <c r="X27">
        <v>0</v>
      </c>
      <c r="Y27" s="14">
        <v>0.034666666666666665</v>
      </c>
      <c r="Z27" s="14">
        <v>0.5909090909090908</v>
      </c>
      <c r="AA27" s="18">
        <v>0.22727272727272727</v>
      </c>
      <c r="AD27">
        <v>4</v>
      </c>
      <c r="AE27" s="1">
        <v>17.045454545454543</v>
      </c>
      <c r="AJ27">
        <v>23</v>
      </c>
      <c r="AK27">
        <v>16.75</v>
      </c>
      <c r="AL27">
        <v>5.074</v>
      </c>
      <c r="AM27" s="4">
        <v>26</v>
      </c>
      <c r="AN27">
        <v>23</v>
      </c>
      <c r="AO27">
        <v>0</v>
      </c>
      <c r="AP27" s="1">
        <f t="shared" si="5"/>
        <v>725.8333333333334</v>
      </c>
    </row>
    <row r="28" spans="1:42" ht="12">
      <c r="A28">
        <v>4</v>
      </c>
      <c r="B28">
        <v>1</v>
      </c>
      <c r="C28">
        <v>0</v>
      </c>
      <c r="D28">
        <v>1</v>
      </c>
      <c r="E28">
        <v>4</v>
      </c>
      <c r="F28">
        <v>6</v>
      </c>
      <c r="G28">
        <v>12</v>
      </c>
      <c r="H28">
        <v>10</v>
      </c>
      <c r="I28">
        <v>0.244</v>
      </c>
      <c r="J28">
        <f t="shared" si="0"/>
        <v>2</v>
      </c>
      <c r="K28" s="14">
        <f t="shared" si="1"/>
        <v>0.8333333333333334</v>
      </c>
      <c r="L28">
        <v>12</v>
      </c>
      <c r="M28">
        <v>0.029</v>
      </c>
      <c r="N28">
        <v>2</v>
      </c>
      <c r="P28">
        <v>4</v>
      </c>
      <c r="Q28">
        <v>1</v>
      </c>
      <c r="R28">
        <v>0</v>
      </c>
      <c r="S28" s="1">
        <f t="shared" si="2"/>
        <v>10</v>
      </c>
      <c r="T28" s="14">
        <f t="shared" si="3"/>
        <v>0.024399999999999998</v>
      </c>
      <c r="U28" s="14">
        <f t="shared" si="4"/>
        <v>0.244</v>
      </c>
      <c r="V28" s="14"/>
      <c r="X28">
        <v>0</v>
      </c>
      <c r="Y28" s="14">
        <v>0.024399999999999998</v>
      </c>
      <c r="Z28" s="14">
        <v>0.244</v>
      </c>
      <c r="AA28" s="18">
        <v>0.8333333333333334</v>
      </c>
      <c r="AD28">
        <v>4</v>
      </c>
      <c r="AE28" s="1">
        <v>10</v>
      </c>
      <c r="AJ28">
        <v>24</v>
      </c>
      <c r="AK28">
        <v>16.224</v>
      </c>
      <c r="AL28">
        <v>2.457</v>
      </c>
      <c r="AM28" s="4">
        <v>33</v>
      </c>
      <c r="AN28">
        <v>24</v>
      </c>
      <c r="AO28">
        <v>150</v>
      </c>
      <c r="AP28" s="1">
        <f t="shared" si="5"/>
        <v>892.3200000000002</v>
      </c>
    </row>
    <row r="29" spans="1:42" ht="12">
      <c r="A29">
        <v>5</v>
      </c>
      <c r="B29">
        <v>3</v>
      </c>
      <c r="C29">
        <v>100</v>
      </c>
      <c r="D29">
        <v>1</v>
      </c>
      <c r="E29">
        <v>5</v>
      </c>
      <c r="F29">
        <v>1</v>
      </c>
      <c r="G29">
        <v>28</v>
      </c>
      <c r="H29">
        <v>16</v>
      </c>
      <c r="I29">
        <v>0.38</v>
      </c>
      <c r="J29">
        <f t="shared" si="0"/>
        <v>12</v>
      </c>
      <c r="K29" s="14">
        <f t="shared" si="1"/>
        <v>0.5714285714285714</v>
      </c>
      <c r="L29">
        <v>31</v>
      </c>
      <c r="M29">
        <v>0.062</v>
      </c>
      <c r="P29">
        <v>5</v>
      </c>
      <c r="Q29">
        <v>3</v>
      </c>
      <c r="R29">
        <v>100</v>
      </c>
      <c r="S29" s="1">
        <f t="shared" si="2"/>
        <v>17.71428571428571</v>
      </c>
      <c r="T29" s="14">
        <f t="shared" si="3"/>
        <v>0.02375</v>
      </c>
      <c r="U29" s="14">
        <f t="shared" si="4"/>
        <v>0.42071428571428565</v>
      </c>
      <c r="V29" s="14"/>
      <c r="W29">
        <v>24</v>
      </c>
      <c r="X29">
        <v>100</v>
      </c>
      <c r="Y29" s="14">
        <v>0.02375</v>
      </c>
      <c r="Z29" s="14">
        <v>0.42071428571428565</v>
      </c>
      <c r="AA29" s="18">
        <v>0.5714285714285714</v>
      </c>
      <c r="AD29">
        <v>5</v>
      </c>
      <c r="AE29" s="1">
        <v>17.71428571428571</v>
      </c>
      <c r="AF29" s="1">
        <f>AVERAGE(AE29:AE34)</f>
        <v>12.395892151326933</v>
      </c>
      <c r="AH29" s="1">
        <f>(W29*AF29)/0.6</f>
        <v>495.8356860530773</v>
      </c>
      <c r="AJ29">
        <v>25</v>
      </c>
      <c r="AK29">
        <v>12.259</v>
      </c>
      <c r="AL29">
        <v>3.786</v>
      </c>
      <c r="AM29" s="4">
        <v>23</v>
      </c>
      <c r="AN29">
        <v>25</v>
      </c>
      <c r="AO29">
        <v>0</v>
      </c>
      <c r="AP29" s="1">
        <f t="shared" si="5"/>
        <v>469.92833333333334</v>
      </c>
    </row>
    <row r="30" spans="1:42" ht="12">
      <c r="A30">
        <v>5</v>
      </c>
      <c r="B30">
        <v>3</v>
      </c>
      <c r="C30">
        <v>100</v>
      </c>
      <c r="D30">
        <v>1</v>
      </c>
      <c r="E30">
        <v>5</v>
      </c>
      <c r="F30">
        <v>2</v>
      </c>
      <c r="G30">
        <v>14</v>
      </c>
      <c r="H30">
        <v>12</v>
      </c>
      <c r="I30">
        <v>0.306</v>
      </c>
      <c r="J30">
        <f t="shared" si="0"/>
        <v>2</v>
      </c>
      <c r="K30" s="14">
        <f t="shared" si="1"/>
        <v>0.8571428571428571</v>
      </c>
      <c r="L30">
        <v>14</v>
      </c>
      <c r="M30">
        <v>0.024</v>
      </c>
      <c r="N30">
        <v>1</v>
      </c>
      <c r="P30">
        <v>5</v>
      </c>
      <c r="Q30">
        <v>3</v>
      </c>
      <c r="R30">
        <v>100</v>
      </c>
      <c r="S30" s="1">
        <f t="shared" si="2"/>
        <v>12</v>
      </c>
      <c r="T30" s="14">
        <f t="shared" si="3"/>
        <v>0.0255</v>
      </c>
      <c r="U30" s="14">
        <f t="shared" si="4"/>
        <v>0.306</v>
      </c>
      <c r="V30" s="14"/>
      <c r="X30">
        <v>100</v>
      </c>
      <c r="Y30" s="14">
        <v>0.0255</v>
      </c>
      <c r="Z30" s="14">
        <v>0.306</v>
      </c>
      <c r="AA30" s="18">
        <v>0.8571428571428571</v>
      </c>
      <c r="AD30">
        <v>5</v>
      </c>
      <c r="AE30" s="1">
        <v>12</v>
      </c>
      <c r="AJ30">
        <v>26</v>
      </c>
      <c r="AK30">
        <v>16.378</v>
      </c>
      <c r="AL30">
        <v>4.206</v>
      </c>
      <c r="AM30" s="4">
        <v>23</v>
      </c>
      <c r="AN30">
        <v>26</v>
      </c>
      <c r="AO30">
        <v>100</v>
      </c>
      <c r="AP30" s="1">
        <f t="shared" si="5"/>
        <v>627.8233333333334</v>
      </c>
    </row>
    <row r="31" spans="1:42" ht="12">
      <c r="A31">
        <v>5</v>
      </c>
      <c r="B31">
        <v>3</v>
      </c>
      <c r="C31">
        <v>100</v>
      </c>
      <c r="D31">
        <v>1</v>
      </c>
      <c r="E31">
        <v>5</v>
      </c>
      <c r="F31">
        <v>3</v>
      </c>
      <c r="G31">
        <v>22</v>
      </c>
      <c r="H31">
        <v>9</v>
      </c>
      <c r="I31">
        <v>0.151</v>
      </c>
      <c r="J31">
        <f t="shared" si="0"/>
        <v>13</v>
      </c>
      <c r="K31" s="14">
        <f t="shared" si="1"/>
        <v>0.4090909090909091</v>
      </c>
      <c r="L31">
        <v>23</v>
      </c>
      <c r="M31">
        <v>0.035</v>
      </c>
      <c r="N31">
        <v>4</v>
      </c>
      <c r="P31">
        <v>5</v>
      </c>
      <c r="Q31">
        <v>3</v>
      </c>
      <c r="R31">
        <v>100</v>
      </c>
      <c r="S31" s="1">
        <f t="shared" si="2"/>
        <v>9.40909090909091</v>
      </c>
      <c r="T31" s="14">
        <f t="shared" si="3"/>
        <v>0.016777777777777777</v>
      </c>
      <c r="U31" s="14">
        <f t="shared" si="4"/>
        <v>0.15786363636363637</v>
      </c>
      <c r="V31" s="14"/>
      <c r="X31">
        <v>100</v>
      </c>
      <c r="Y31" s="14">
        <v>0.016777777777777777</v>
      </c>
      <c r="Z31" s="14">
        <v>0.15786363636363637</v>
      </c>
      <c r="AA31" s="18">
        <v>0.4090909090909091</v>
      </c>
      <c r="AD31">
        <v>5</v>
      </c>
      <c r="AE31" s="1">
        <v>9.40909090909091</v>
      </c>
      <c r="AJ31">
        <v>27</v>
      </c>
      <c r="AK31">
        <v>18.805</v>
      </c>
      <c r="AL31">
        <v>4.264</v>
      </c>
      <c r="AM31" s="4">
        <v>25</v>
      </c>
      <c r="AN31">
        <v>27</v>
      </c>
      <c r="AO31">
        <v>150</v>
      </c>
      <c r="AP31" s="1">
        <f t="shared" si="5"/>
        <v>783.5416666666667</v>
      </c>
    </row>
    <row r="32" spans="1:42" ht="12">
      <c r="A32">
        <v>5</v>
      </c>
      <c r="B32">
        <v>3</v>
      </c>
      <c r="C32">
        <v>100</v>
      </c>
      <c r="D32">
        <v>1</v>
      </c>
      <c r="E32">
        <v>5</v>
      </c>
      <c r="F32">
        <v>4</v>
      </c>
      <c r="G32">
        <v>23</v>
      </c>
      <c r="H32">
        <v>17</v>
      </c>
      <c r="I32">
        <v>0.406</v>
      </c>
      <c r="J32">
        <f t="shared" si="0"/>
        <v>6</v>
      </c>
      <c r="K32" s="14">
        <f t="shared" si="1"/>
        <v>0.7391304347826086</v>
      </c>
      <c r="L32">
        <v>27</v>
      </c>
      <c r="M32">
        <v>0.056</v>
      </c>
      <c r="P32">
        <v>5</v>
      </c>
      <c r="Q32">
        <v>3</v>
      </c>
      <c r="R32">
        <v>100</v>
      </c>
      <c r="S32" s="1">
        <f t="shared" si="2"/>
        <v>19.956521739130434</v>
      </c>
      <c r="T32" s="14">
        <f t="shared" si="3"/>
        <v>0.023882352941176473</v>
      </c>
      <c r="U32" s="14">
        <f t="shared" si="4"/>
        <v>0.47660869565217395</v>
      </c>
      <c r="V32" s="14"/>
      <c r="X32">
        <v>100</v>
      </c>
      <c r="Y32" s="14">
        <v>0.023882352941176473</v>
      </c>
      <c r="Z32" s="14">
        <v>0.47660869565217395</v>
      </c>
      <c r="AA32" s="18">
        <v>0.7391304347826086</v>
      </c>
      <c r="AD32">
        <v>5</v>
      </c>
      <c r="AE32" s="1">
        <v>19.956521739130434</v>
      </c>
      <c r="AJ32">
        <v>28</v>
      </c>
      <c r="AK32">
        <v>18.539</v>
      </c>
      <c r="AL32">
        <v>4.138</v>
      </c>
      <c r="AM32" s="4">
        <v>23</v>
      </c>
      <c r="AN32">
        <v>28</v>
      </c>
      <c r="AO32">
        <v>50</v>
      </c>
      <c r="AP32" s="1">
        <f t="shared" si="5"/>
        <v>710.6616666666667</v>
      </c>
    </row>
    <row r="33" spans="1:42" ht="12">
      <c r="A33">
        <v>5</v>
      </c>
      <c r="B33">
        <v>3</v>
      </c>
      <c r="C33">
        <v>100</v>
      </c>
      <c r="D33">
        <v>1</v>
      </c>
      <c r="E33">
        <v>5</v>
      </c>
      <c r="F33">
        <v>5</v>
      </c>
      <c r="G33">
        <v>16</v>
      </c>
      <c r="H33">
        <v>4</v>
      </c>
      <c r="I33">
        <v>0.086</v>
      </c>
      <c r="J33">
        <f t="shared" si="0"/>
        <v>12</v>
      </c>
      <c r="K33" s="14">
        <f t="shared" si="1"/>
        <v>0.25</v>
      </c>
      <c r="L33">
        <v>11</v>
      </c>
      <c r="M33">
        <v>0.021</v>
      </c>
      <c r="N33">
        <v>6</v>
      </c>
      <c r="P33">
        <v>5</v>
      </c>
      <c r="Q33">
        <v>3</v>
      </c>
      <c r="R33">
        <v>100</v>
      </c>
      <c r="S33" s="1">
        <f t="shared" si="2"/>
        <v>2.75</v>
      </c>
      <c r="T33" s="14">
        <f t="shared" si="3"/>
        <v>0.0215</v>
      </c>
      <c r="U33" s="14">
        <f t="shared" si="4"/>
        <v>0.059125</v>
      </c>
      <c r="V33" s="14"/>
      <c r="X33">
        <v>100</v>
      </c>
      <c r="Y33" s="14">
        <v>0.0215</v>
      </c>
      <c r="Z33" s="14">
        <v>0.059125</v>
      </c>
      <c r="AA33" s="18">
        <v>0.25</v>
      </c>
      <c r="AD33">
        <v>5</v>
      </c>
      <c r="AE33" s="1">
        <v>2.75</v>
      </c>
      <c r="AJ33">
        <v>29</v>
      </c>
      <c r="AK33">
        <v>27.551</v>
      </c>
      <c r="AL33">
        <v>7.576</v>
      </c>
      <c r="AM33" s="4">
        <v>10</v>
      </c>
      <c r="AN33">
        <v>29</v>
      </c>
      <c r="AO33">
        <v>300</v>
      </c>
      <c r="AP33" s="1">
        <f t="shared" si="5"/>
        <v>459.18333333333334</v>
      </c>
    </row>
    <row r="34" spans="1:42" ht="12">
      <c r="A34">
        <v>5</v>
      </c>
      <c r="B34">
        <v>3</v>
      </c>
      <c r="C34">
        <v>100</v>
      </c>
      <c r="D34">
        <v>1</v>
      </c>
      <c r="E34">
        <v>5</v>
      </c>
      <c r="F34">
        <v>6</v>
      </c>
      <c r="G34">
        <v>22</v>
      </c>
      <c r="H34">
        <v>12</v>
      </c>
      <c r="I34">
        <v>0.25</v>
      </c>
      <c r="J34">
        <f t="shared" si="0"/>
        <v>10</v>
      </c>
      <c r="K34" s="14">
        <f t="shared" si="1"/>
        <v>0.5454545454545454</v>
      </c>
      <c r="L34">
        <v>23</v>
      </c>
      <c r="M34">
        <v>0.066</v>
      </c>
      <c r="P34">
        <v>5</v>
      </c>
      <c r="Q34">
        <v>3</v>
      </c>
      <c r="R34">
        <v>100</v>
      </c>
      <c r="S34" s="1">
        <f t="shared" si="2"/>
        <v>12.545454545454545</v>
      </c>
      <c r="T34" s="14">
        <f t="shared" si="3"/>
        <v>0.020833333333333332</v>
      </c>
      <c r="U34" s="14">
        <f t="shared" si="4"/>
        <v>0.26136363636363635</v>
      </c>
      <c r="V34" s="14"/>
      <c r="X34">
        <v>100</v>
      </c>
      <c r="Y34" s="14">
        <v>0.020833333333333332</v>
      </c>
      <c r="Z34" s="14">
        <v>0.26136363636363635</v>
      </c>
      <c r="AA34" s="18">
        <v>0.5454545454545454</v>
      </c>
      <c r="AD34">
        <v>5</v>
      </c>
      <c r="AE34" s="1">
        <v>12.545454545454545</v>
      </c>
      <c r="AJ34">
        <v>30</v>
      </c>
      <c r="AK34">
        <v>22.138</v>
      </c>
      <c r="AL34">
        <v>4.784</v>
      </c>
      <c r="AM34" s="4">
        <v>17</v>
      </c>
      <c r="AN34">
        <v>30</v>
      </c>
      <c r="AO34">
        <v>0</v>
      </c>
      <c r="AP34" s="1">
        <f t="shared" si="5"/>
        <v>627.2433333333333</v>
      </c>
    </row>
    <row r="35" spans="1:34" ht="12">
      <c r="A35">
        <v>6</v>
      </c>
      <c r="B35">
        <v>2</v>
      </c>
      <c r="C35">
        <v>50</v>
      </c>
      <c r="D35">
        <v>1</v>
      </c>
      <c r="E35">
        <v>6</v>
      </c>
      <c r="F35">
        <v>1</v>
      </c>
      <c r="G35">
        <v>40</v>
      </c>
      <c r="H35">
        <v>34</v>
      </c>
      <c r="I35">
        <v>0.716</v>
      </c>
      <c r="J35">
        <f t="shared" si="0"/>
        <v>6</v>
      </c>
      <c r="K35" s="14">
        <f t="shared" si="1"/>
        <v>0.85</v>
      </c>
      <c r="L35">
        <v>43</v>
      </c>
      <c r="M35">
        <v>0.073</v>
      </c>
      <c r="P35">
        <v>6</v>
      </c>
      <c r="Q35">
        <v>2</v>
      </c>
      <c r="R35">
        <v>50</v>
      </c>
      <c r="S35" s="1">
        <f t="shared" si="2"/>
        <v>36.55</v>
      </c>
      <c r="T35" s="14">
        <f t="shared" si="3"/>
        <v>0.021058823529411765</v>
      </c>
      <c r="U35" s="14">
        <f t="shared" si="4"/>
        <v>0.7696999999999999</v>
      </c>
      <c r="V35" s="14"/>
      <c r="W35">
        <v>29</v>
      </c>
      <c r="X35">
        <v>50</v>
      </c>
      <c r="Y35" s="14">
        <v>0.021058823529411765</v>
      </c>
      <c r="Z35" s="14">
        <v>0.7696999999999999</v>
      </c>
      <c r="AA35" s="18">
        <v>0.85</v>
      </c>
      <c r="AD35">
        <v>6</v>
      </c>
      <c r="AE35" s="1">
        <v>36.55</v>
      </c>
      <c r="AF35" s="1">
        <f>AVERAGE(AE35:AE40)</f>
        <v>23.283186813186813</v>
      </c>
      <c r="AH35" s="1">
        <f>(W35*AF35)/0.6</f>
        <v>1125.3540293040292</v>
      </c>
    </row>
    <row r="36" spans="1:31" ht="12">
      <c r="A36">
        <v>6</v>
      </c>
      <c r="B36">
        <v>2</v>
      </c>
      <c r="C36">
        <v>50</v>
      </c>
      <c r="D36">
        <v>1</v>
      </c>
      <c r="E36">
        <v>6</v>
      </c>
      <c r="F36">
        <v>2</v>
      </c>
      <c r="G36">
        <v>30</v>
      </c>
      <c r="H36">
        <v>4</v>
      </c>
      <c r="I36">
        <v>0.088</v>
      </c>
      <c r="J36">
        <f t="shared" si="0"/>
        <v>26</v>
      </c>
      <c r="K36" s="14">
        <f t="shared" si="1"/>
        <v>0.13333333333333333</v>
      </c>
      <c r="L36">
        <v>27</v>
      </c>
      <c r="M36">
        <v>0.07</v>
      </c>
      <c r="N36">
        <v>4</v>
      </c>
      <c r="P36">
        <v>6</v>
      </c>
      <c r="Q36">
        <v>2</v>
      </c>
      <c r="R36">
        <v>50</v>
      </c>
      <c r="S36" s="1">
        <f t="shared" si="2"/>
        <v>3.6</v>
      </c>
      <c r="T36" s="14">
        <f t="shared" si="3"/>
        <v>0.022</v>
      </c>
      <c r="U36" s="14">
        <f t="shared" si="4"/>
        <v>0.07919999999999999</v>
      </c>
      <c r="V36" s="14"/>
      <c r="X36">
        <v>50</v>
      </c>
      <c r="Y36" s="14">
        <v>0.022</v>
      </c>
      <c r="Z36" s="14">
        <v>0.07919999999999999</v>
      </c>
      <c r="AA36" s="18">
        <v>0.13333333333333333</v>
      </c>
      <c r="AD36">
        <v>6</v>
      </c>
      <c r="AE36" s="1">
        <v>3.6</v>
      </c>
    </row>
    <row r="37" spans="1:31" ht="12">
      <c r="A37">
        <v>6</v>
      </c>
      <c r="B37">
        <v>2</v>
      </c>
      <c r="C37">
        <v>50</v>
      </c>
      <c r="D37">
        <v>1</v>
      </c>
      <c r="E37">
        <v>6</v>
      </c>
      <c r="F37">
        <v>3</v>
      </c>
      <c r="G37">
        <v>56</v>
      </c>
      <c r="H37">
        <v>20</v>
      </c>
      <c r="I37">
        <v>0.509</v>
      </c>
      <c r="J37">
        <f t="shared" si="0"/>
        <v>36</v>
      </c>
      <c r="K37" s="14">
        <f t="shared" si="1"/>
        <v>0.35714285714285715</v>
      </c>
      <c r="L37">
        <v>56</v>
      </c>
      <c r="M37">
        <v>0.155</v>
      </c>
      <c r="N37">
        <v>11</v>
      </c>
      <c r="P37">
        <v>6</v>
      </c>
      <c r="Q37">
        <v>2</v>
      </c>
      <c r="R37">
        <v>50</v>
      </c>
      <c r="S37" s="1">
        <f t="shared" si="2"/>
        <v>20</v>
      </c>
      <c r="T37" s="14">
        <f t="shared" si="3"/>
        <v>0.02545</v>
      </c>
      <c r="U37" s="14">
        <f t="shared" si="4"/>
        <v>0.509</v>
      </c>
      <c r="V37" s="14"/>
      <c r="X37">
        <v>50</v>
      </c>
      <c r="Y37" s="14">
        <v>0.02545</v>
      </c>
      <c r="Z37" s="14">
        <v>0.509</v>
      </c>
      <c r="AA37" s="18">
        <v>0.35714285714285715</v>
      </c>
      <c r="AD37">
        <v>6</v>
      </c>
      <c r="AE37" s="1">
        <v>20</v>
      </c>
    </row>
    <row r="38" spans="1:31" ht="12">
      <c r="A38">
        <v>6</v>
      </c>
      <c r="B38">
        <v>2</v>
      </c>
      <c r="C38">
        <v>50</v>
      </c>
      <c r="D38">
        <v>1</v>
      </c>
      <c r="E38">
        <v>6</v>
      </c>
      <c r="F38">
        <v>4</v>
      </c>
      <c r="G38">
        <v>9</v>
      </c>
      <c r="J38">
        <f t="shared" si="0"/>
        <v>9</v>
      </c>
      <c r="K38" s="14">
        <f t="shared" si="1"/>
        <v>0</v>
      </c>
      <c r="L38">
        <v>21</v>
      </c>
      <c r="M38">
        <v>0.032</v>
      </c>
      <c r="P38">
        <v>6</v>
      </c>
      <c r="Q38">
        <v>2</v>
      </c>
      <c r="R38">
        <v>50</v>
      </c>
      <c r="S38" s="1">
        <f t="shared" si="2"/>
        <v>0</v>
      </c>
      <c r="T38" s="14" t="e">
        <f t="shared" si="3"/>
        <v>#DIV/0!</v>
      </c>
      <c r="U38" s="14" t="e">
        <f t="shared" si="4"/>
        <v>#DIV/0!</v>
      </c>
      <c r="V38" s="14"/>
      <c r="X38">
        <v>50</v>
      </c>
      <c r="Y38" s="14"/>
      <c r="Z38" s="14"/>
      <c r="AA38" s="18"/>
      <c r="AD38">
        <v>6</v>
      </c>
      <c r="AE38" s="1"/>
    </row>
    <row r="39" spans="1:31" ht="12">
      <c r="A39">
        <v>6</v>
      </c>
      <c r="B39">
        <v>2</v>
      </c>
      <c r="C39">
        <v>50</v>
      </c>
      <c r="D39">
        <v>1</v>
      </c>
      <c r="E39">
        <v>6</v>
      </c>
      <c r="F39">
        <v>5</v>
      </c>
      <c r="G39">
        <v>35</v>
      </c>
      <c r="H39">
        <v>29</v>
      </c>
      <c r="I39">
        <v>0.642</v>
      </c>
      <c r="J39">
        <f t="shared" si="0"/>
        <v>6</v>
      </c>
      <c r="K39" s="14">
        <f t="shared" si="1"/>
        <v>0.8285714285714286</v>
      </c>
      <c r="L39">
        <v>33</v>
      </c>
      <c r="M39">
        <v>0.083</v>
      </c>
      <c r="N39">
        <v>1</v>
      </c>
      <c r="P39">
        <v>6</v>
      </c>
      <c r="Q39">
        <v>2</v>
      </c>
      <c r="R39">
        <v>50</v>
      </c>
      <c r="S39" s="1">
        <f t="shared" si="2"/>
        <v>27.342857142857145</v>
      </c>
      <c r="T39" s="14">
        <f t="shared" si="3"/>
        <v>0.02213793103448276</v>
      </c>
      <c r="U39" s="14">
        <f t="shared" si="4"/>
        <v>0.6053142857142858</v>
      </c>
      <c r="V39" s="14"/>
      <c r="X39">
        <v>50</v>
      </c>
      <c r="Y39" s="14">
        <v>0.02213793103448276</v>
      </c>
      <c r="Z39" s="14">
        <v>0.6053142857142858</v>
      </c>
      <c r="AA39" s="18">
        <v>0.8285714285714286</v>
      </c>
      <c r="AD39">
        <v>6</v>
      </c>
      <c r="AE39" s="1">
        <v>27.342857142857145</v>
      </c>
    </row>
    <row r="40" spans="1:31" ht="12">
      <c r="A40">
        <v>6</v>
      </c>
      <c r="B40">
        <v>2</v>
      </c>
      <c r="C40">
        <v>50</v>
      </c>
      <c r="D40">
        <v>1</v>
      </c>
      <c r="E40">
        <v>6</v>
      </c>
      <c r="F40">
        <v>6</v>
      </c>
      <c r="G40">
        <v>39</v>
      </c>
      <c r="H40">
        <v>24</v>
      </c>
      <c r="I40">
        <v>0.647</v>
      </c>
      <c r="J40">
        <f t="shared" si="0"/>
        <v>15</v>
      </c>
      <c r="K40" s="14">
        <f t="shared" si="1"/>
        <v>0.6153846153846154</v>
      </c>
      <c r="L40">
        <v>47</v>
      </c>
      <c r="M40">
        <v>0.109</v>
      </c>
      <c r="N40">
        <v>7</v>
      </c>
      <c r="P40">
        <v>6</v>
      </c>
      <c r="Q40">
        <v>2</v>
      </c>
      <c r="R40">
        <v>50</v>
      </c>
      <c r="S40" s="1">
        <f t="shared" si="2"/>
        <v>28.923076923076923</v>
      </c>
      <c r="T40" s="14">
        <f t="shared" si="3"/>
        <v>0.026958333333333334</v>
      </c>
      <c r="U40" s="14">
        <f t="shared" si="4"/>
        <v>0.7797179487179488</v>
      </c>
      <c r="V40" s="14"/>
      <c r="X40">
        <v>50</v>
      </c>
      <c r="Y40" s="14">
        <v>0.026958333333333334</v>
      </c>
      <c r="Z40" s="14">
        <v>0.7797179487179488</v>
      </c>
      <c r="AA40" s="18">
        <v>0.6153846153846154</v>
      </c>
      <c r="AD40">
        <v>6</v>
      </c>
      <c r="AE40" s="1">
        <v>28.923076923076923</v>
      </c>
    </row>
    <row r="41" spans="1:34" ht="12">
      <c r="A41">
        <v>7</v>
      </c>
      <c r="B41">
        <v>4</v>
      </c>
      <c r="C41">
        <v>150</v>
      </c>
      <c r="D41">
        <v>2</v>
      </c>
      <c r="E41">
        <v>7</v>
      </c>
      <c r="F41">
        <v>1</v>
      </c>
      <c r="G41">
        <v>71</v>
      </c>
      <c r="H41">
        <v>41</v>
      </c>
      <c r="I41">
        <v>0.762</v>
      </c>
      <c r="J41">
        <f t="shared" si="0"/>
        <v>30</v>
      </c>
      <c r="K41" s="14">
        <f t="shared" si="1"/>
        <v>0.5774647887323944</v>
      </c>
      <c r="L41">
        <v>74</v>
      </c>
      <c r="M41">
        <v>0.113</v>
      </c>
      <c r="P41">
        <v>7</v>
      </c>
      <c r="Q41">
        <v>4</v>
      </c>
      <c r="R41">
        <v>150</v>
      </c>
      <c r="S41" s="1">
        <f t="shared" si="2"/>
        <v>42.732394366197184</v>
      </c>
      <c r="T41" s="14">
        <f t="shared" si="3"/>
        <v>0.018585365853658536</v>
      </c>
      <c r="U41" s="14">
        <f t="shared" si="4"/>
        <v>0.7941971830985916</v>
      </c>
      <c r="V41" s="14"/>
      <c r="W41">
        <v>28</v>
      </c>
      <c r="X41">
        <v>150</v>
      </c>
      <c r="Y41" s="14">
        <v>0.018585365853658536</v>
      </c>
      <c r="Z41" s="14">
        <v>0.7941971830985916</v>
      </c>
      <c r="AA41" s="18">
        <v>0.5774647887323944</v>
      </c>
      <c r="AD41">
        <v>7</v>
      </c>
      <c r="AE41" s="1">
        <v>42.732394366197184</v>
      </c>
      <c r="AF41" s="1">
        <f>AVERAGE(AE41:AE46)</f>
        <v>21.307254151092515</v>
      </c>
      <c r="AH41" s="1">
        <f>(W41*AF41)/0.6</f>
        <v>994.3385270509841</v>
      </c>
    </row>
    <row r="42" spans="1:31" ht="12">
      <c r="A42">
        <v>7</v>
      </c>
      <c r="B42">
        <v>4</v>
      </c>
      <c r="C42">
        <v>150</v>
      </c>
      <c r="D42">
        <v>2</v>
      </c>
      <c r="E42">
        <v>7</v>
      </c>
      <c r="F42">
        <v>2</v>
      </c>
      <c r="G42">
        <v>31</v>
      </c>
      <c r="H42">
        <v>27</v>
      </c>
      <c r="I42">
        <v>0.617</v>
      </c>
      <c r="J42">
        <f t="shared" si="0"/>
        <v>4</v>
      </c>
      <c r="K42" s="14">
        <f t="shared" si="1"/>
        <v>0.8709677419354839</v>
      </c>
      <c r="L42">
        <v>39</v>
      </c>
      <c r="M42">
        <v>0.087</v>
      </c>
      <c r="P42">
        <v>7</v>
      </c>
      <c r="Q42">
        <v>4</v>
      </c>
      <c r="R42">
        <v>150</v>
      </c>
      <c r="S42" s="1">
        <f t="shared" si="2"/>
        <v>33.96774193548387</v>
      </c>
      <c r="T42" s="14">
        <f t="shared" si="3"/>
        <v>0.022851851851851852</v>
      </c>
      <c r="U42" s="14">
        <f t="shared" si="4"/>
        <v>0.776225806451613</v>
      </c>
      <c r="V42" s="14"/>
      <c r="X42">
        <v>150</v>
      </c>
      <c r="Y42" s="14">
        <v>0.022851851851851852</v>
      </c>
      <c r="Z42" s="14">
        <v>0.776225806451613</v>
      </c>
      <c r="AA42" s="18">
        <v>0.8709677419354839</v>
      </c>
      <c r="AD42">
        <v>7</v>
      </c>
      <c r="AE42" s="1">
        <v>33.96774193548387</v>
      </c>
    </row>
    <row r="43" spans="1:31" ht="12">
      <c r="A43">
        <v>7</v>
      </c>
      <c r="B43">
        <v>4</v>
      </c>
      <c r="C43">
        <v>150</v>
      </c>
      <c r="D43">
        <v>2</v>
      </c>
      <c r="E43">
        <v>7</v>
      </c>
      <c r="F43">
        <v>3</v>
      </c>
      <c r="G43">
        <v>17</v>
      </c>
      <c r="H43">
        <v>13</v>
      </c>
      <c r="I43">
        <v>0.234</v>
      </c>
      <c r="J43">
        <f t="shared" si="0"/>
        <v>4</v>
      </c>
      <c r="K43" s="14">
        <f t="shared" si="1"/>
        <v>0.7647058823529411</v>
      </c>
      <c r="L43">
        <v>18</v>
      </c>
      <c r="M43">
        <v>0.034</v>
      </c>
      <c r="P43">
        <v>7</v>
      </c>
      <c r="Q43">
        <v>4</v>
      </c>
      <c r="R43">
        <v>150</v>
      </c>
      <c r="S43" s="1">
        <f t="shared" si="2"/>
        <v>13.76470588235294</v>
      </c>
      <c r="T43" s="14">
        <f t="shared" si="3"/>
        <v>0.018000000000000002</v>
      </c>
      <c r="U43" s="14">
        <f t="shared" si="4"/>
        <v>0.24776470588235294</v>
      </c>
      <c r="V43" s="14"/>
      <c r="X43">
        <v>150</v>
      </c>
      <c r="Y43" s="14">
        <v>0.018000000000000002</v>
      </c>
      <c r="Z43" s="14">
        <v>0.24776470588235294</v>
      </c>
      <c r="AA43" s="18">
        <v>0.7647058823529411</v>
      </c>
      <c r="AD43">
        <v>7</v>
      </c>
      <c r="AE43" s="1">
        <v>13.76470588235294</v>
      </c>
    </row>
    <row r="44" spans="1:31" ht="12">
      <c r="A44">
        <v>7</v>
      </c>
      <c r="B44">
        <v>4</v>
      </c>
      <c r="C44">
        <v>150</v>
      </c>
      <c r="D44">
        <v>2</v>
      </c>
      <c r="E44">
        <v>7</v>
      </c>
      <c r="F44">
        <v>4</v>
      </c>
      <c r="G44">
        <v>21</v>
      </c>
      <c r="J44">
        <f t="shared" si="0"/>
        <v>21</v>
      </c>
      <c r="K44" s="14">
        <f t="shared" si="1"/>
        <v>0</v>
      </c>
      <c r="L44">
        <v>24</v>
      </c>
      <c r="M44">
        <v>0.053</v>
      </c>
      <c r="N44">
        <v>13</v>
      </c>
      <c r="P44">
        <v>7</v>
      </c>
      <c r="Q44">
        <v>4</v>
      </c>
      <c r="R44">
        <v>150</v>
      </c>
      <c r="S44" s="1">
        <f t="shared" si="2"/>
        <v>0</v>
      </c>
      <c r="T44" s="14" t="e">
        <f t="shared" si="3"/>
        <v>#DIV/0!</v>
      </c>
      <c r="U44" s="14" t="e">
        <f t="shared" si="4"/>
        <v>#DIV/0!</v>
      </c>
      <c r="V44" s="14"/>
      <c r="X44">
        <v>150</v>
      </c>
      <c r="Y44" s="14"/>
      <c r="Z44" s="14"/>
      <c r="AA44" s="18"/>
      <c r="AD44">
        <v>7</v>
      </c>
      <c r="AE44" s="1"/>
    </row>
    <row r="45" spans="1:31" ht="12">
      <c r="A45">
        <v>7</v>
      </c>
      <c r="B45">
        <v>4</v>
      </c>
      <c r="C45">
        <v>150</v>
      </c>
      <c r="D45">
        <v>2</v>
      </c>
      <c r="E45">
        <v>7</v>
      </c>
      <c r="F45">
        <v>5</v>
      </c>
      <c r="G45">
        <v>16</v>
      </c>
      <c r="H45">
        <v>4</v>
      </c>
      <c r="I45">
        <v>0.068</v>
      </c>
      <c r="J45">
        <f t="shared" si="0"/>
        <v>12</v>
      </c>
      <c r="K45" s="14">
        <f t="shared" si="1"/>
        <v>0.25</v>
      </c>
      <c r="L45">
        <v>18</v>
      </c>
      <c r="M45">
        <v>0.04</v>
      </c>
      <c r="N45">
        <v>1</v>
      </c>
      <c r="P45">
        <v>7</v>
      </c>
      <c r="Q45">
        <v>4</v>
      </c>
      <c r="R45">
        <v>150</v>
      </c>
      <c r="S45" s="1">
        <f t="shared" si="2"/>
        <v>4.5</v>
      </c>
      <c r="T45" s="14">
        <f t="shared" si="3"/>
        <v>0.017</v>
      </c>
      <c r="U45" s="14">
        <f t="shared" si="4"/>
        <v>0.07650000000000001</v>
      </c>
      <c r="V45" s="14"/>
      <c r="X45">
        <v>150</v>
      </c>
      <c r="Y45" s="14">
        <v>0.017</v>
      </c>
      <c r="Z45" s="14">
        <v>0.07650000000000001</v>
      </c>
      <c r="AA45" s="18">
        <v>0.25</v>
      </c>
      <c r="AD45">
        <v>7</v>
      </c>
      <c r="AE45" s="1">
        <v>4.5</v>
      </c>
    </row>
    <row r="46" spans="1:31" ht="12">
      <c r="A46">
        <v>7</v>
      </c>
      <c r="B46">
        <v>4</v>
      </c>
      <c r="C46">
        <v>150</v>
      </c>
      <c r="D46">
        <v>2</v>
      </c>
      <c r="E46">
        <v>7</v>
      </c>
      <c r="F46">
        <v>6</v>
      </c>
      <c r="G46">
        <v>14</v>
      </c>
      <c r="H46">
        <v>9</v>
      </c>
      <c r="I46">
        <v>0.185</v>
      </c>
      <c r="J46">
        <f t="shared" si="0"/>
        <v>5</v>
      </c>
      <c r="K46" s="14">
        <f t="shared" si="1"/>
        <v>0.6428571428571429</v>
      </c>
      <c r="L46">
        <v>18</v>
      </c>
      <c r="M46">
        <v>0.026</v>
      </c>
      <c r="N46">
        <v>2</v>
      </c>
      <c r="P46">
        <v>7</v>
      </c>
      <c r="Q46">
        <v>4</v>
      </c>
      <c r="R46">
        <v>150</v>
      </c>
      <c r="S46" s="1">
        <f t="shared" si="2"/>
        <v>11.571428571428573</v>
      </c>
      <c r="T46" s="14">
        <f t="shared" si="3"/>
        <v>0.020555555555555556</v>
      </c>
      <c r="U46" s="14">
        <f t="shared" si="4"/>
        <v>0.2378571428571429</v>
      </c>
      <c r="V46" s="14"/>
      <c r="X46">
        <v>150</v>
      </c>
      <c r="Y46" s="14">
        <v>0.020555555555555556</v>
      </c>
      <c r="Z46" s="14">
        <v>0.2378571428571429</v>
      </c>
      <c r="AA46" s="18">
        <v>0.6428571428571429</v>
      </c>
      <c r="AD46">
        <v>7</v>
      </c>
      <c r="AE46" s="1">
        <v>11.571428571428573</v>
      </c>
    </row>
    <row r="47" spans="1:34" ht="12">
      <c r="A47">
        <v>8</v>
      </c>
      <c r="B47">
        <v>2</v>
      </c>
      <c r="C47">
        <v>50</v>
      </c>
      <c r="D47">
        <v>2</v>
      </c>
      <c r="E47">
        <v>8</v>
      </c>
      <c r="F47">
        <v>1</v>
      </c>
      <c r="G47">
        <v>21</v>
      </c>
      <c r="H47">
        <v>10</v>
      </c>
      <c r="I47">
        <v>0.199</v>
      </c>
      <c r="J47">
        <f t="shared" si="0"/>
        <v>11</v>
      </c>
      <c r="K47" s="14">
        <f t="shared" si="1"/>
        <v>0.47619047619047616</v>
      </c>
      <c r="L47">
        <v>26</v>
      </c>
      <c r="M47">
        <v>0.047</v>
      </c>
      <c r="N47">
        <v>4</v>
      </c>
      <c r="P47">
        <v>8</v>
      </c>
      <c r="Q47">
        <v>2</v>
      </c>
      <c r="R47">
        <v>50</v>
      </c>
      <c r="S47" s="1">
        <f t="shared" si="2"/>
        <v>12.38095238095238</v>
      </c>
      <c r="T47" s="14">
        <f t="shared" si="3"/>
        <v>0.0199</v>
      </c>
      <c r="U47" s="14">
        <f t="shared" si="4"/>
        <v>0.24638095238095237</v>
      </c>
      <c r="V47" s="14"/>
      <c r="W47">
        <v>24</v>
      </c>
      <c r="X47">
        <v>50</v>
      </c>
      <c r="Y47" s="14">
        <v>0.0199</v>
      </c>
      <c r="Z47" s="14">
        <v>0.24638095238095237</v>
      </c>
      <c r="AA47" s="18">
        <v>0.47619047619047616</v>
      </c>
      <c r="AD47">
        <v>8</v>
      </c>
      <c r="AE47" s="1">
        <v>12.38095238095238</v>
      </c>
      <c r="AF47" s="1">
        <f>AVERAGE(AE47:AE52)</f>
        <v>13.263446773636991</v>
      </c>
      <c r="AH47" s="1">
        <f>(W47*AF47)/0.6</f>
        <v>530.5378709454797</v>
      </c>
    </row>
    <row r="48" spans="1:31" ht="12">
      <c r="A48">
        <v>8</v>
      </c>
      <c r="B48">
        <v>2</v>
      </c>
      <c r="C48">
        <v>50</v>
      </c>
      <c r="D48">
        <v>2</v>
      </c>
      <c r="E48">
        <v>8</v>
      </c>
      <c r="F48">
        <v>2</v>
      </c>
      <c r="G48">
        <v>32</v>
      </c>
      <c r="H48">
        <v>13</v>
      </c>
      <c r="I48">
        <v>0.2</v>
      </c>
      <c r="J48">
        <f t="shared" si="0"/>
        <v>19</v>
      </c>
      <c r="K48" s="14">
        <f t="shared" si="1"/>
        <v>0.40625</v>
      </c>
      <c r="L48">
        <v>39</v>
      </c>
      <c r="M48">
        <v>0.049</v>
      </c>
      <c r="N48">
        <v>6</v>
      </c>
      <c r="P48">
        <v>8</v>
      </c>
      <c r="Q48">
        <v>2</v>
      </c>
      <c r="R48">
        <v>50</v>
      </c>
      <c r="S48" s="1">
        <f t="shared" si="2"/>
        <v>15.84375</v>
      </c>
      <c r="T48" s="14">
        <f t="shared" si="3"/>
        <v>0.015384615384615385</v>
      </c>
      <c r="U48" s="14">
        <f t="shared" si="4"/>
        <v>0.24375000000000002</v>
      </c>
      <c r="V48" s="14"/>
      <c r="X48">
        <v>50</v>
      </c>
      <c r="Y48" s="14">
        <v>0.015384615384615385</v>
      </c>
      <c r="Z48" s="14">
        <v>0.24375</v>
      </c>
      <c r="AA48" s="18">
        <v>0.40625</v>
      </c>
      <c r="AD48">
        <v>8</v>
      </c>
      <c r="AE48" s="1">
        <v>15.84375</v>
      </c>
    </row>
    <row r="49" spans="1:31" ht="12">
      <c r="A49">
        <v>8</v>
      </c>
      <c r="B49">
        <v>2</v>
      </c>
      <c r="C49">
        <v>50</v>
      </c>
      <c r="D49">
        <v>2</v>
      </c>
      <c r="E49">
        <v>8</v>
      </c>
      <c r="F49">
        <v>3</v>
      </c>
      <c r="G49">
        <v>27</v>
      </c>
      <c r="H49">
        <v>20</v>
      </c>
      <c r="I49">
        <v>0.454</v>
      </c>
      <c r="J49">
        <f t="shared" si="0"/>
        <v>7</v>
      </c>
      <c r="K49" s="14">
        <f t="shared" si="1"/>
        <v>0.7407407407407407</v>
      </c>
      <c r="L49">
        <v>27</v>
      </c>
      <c r="M49">
        <v>0.063</v>
      </c>
      <c r="N49">
        <v>2</v>
      </c>
      <c r="P49">
        <v>8</v>
      </c>
      <c r="Q49">
        <v>2</v>
      </c>
      <c r="R49">
        <v>50</v>
      </c>
      <c r="S49" s="1">
        <f t="shared" si="2"/>
        <v>20</v>
      </c>
      <c r="T49" s="14">
        <f t="shared" si="3"/>
        <v>0.0227</v>
      </c>
      <c r="U49" s="14">
        <f t="shared" si="4"/>
        <v>0.454</v>
      </c>
      <c r="V49" s="14"/>
      <c r="X49">
        <v>50</v>
      </c>
      <c r="Y49" s="14">
        <v>0.0227</v>
      </c>
      <c r="Z49" s="14">
        <v>0.454</v>
      </c>
      <c r="AA49" s="18">
        <v>0.7407407407407407</v>
      </c>
      <c r="AD49">
        <v>8</v>
      </c>
      <c r="AE49" s="1">
        <v>20</v>
      </c>
    </row>
    <row r="50" spans="1:31" ht="12">
      <c r="A50">
        <v>8</v>
      </c>
      <c r="B50">
        <v>2</v>
      </c>
      <c r="C50">
        <v>50</v>
      </c>
      <c r="D50">
        <v>2</v>
      </c>
      <c r="E50">
        <v>8</v>
      </c>
      <c r="F50">
        <v>4</v>
      </c>
      <c r="G50">
        <v>16</v>
      </c>
      <c r="H50">
        <v>7</v>
      </c>
      <c r="I50">
        <v>0.175</v>
      </c>
      <c r="J50">
        <f t="shared" si="0"/>
        <v>9</v>
      </c>
      <c r="K50" s="14">
        <f t="shared" si="1"/>
        <v>0.4375</v>
      </c>
      <c r="L50">
        <v>19</v>
      </c>
      <c r="M50">
        <v>0.044</v>
      </c>
      <c r="N50">
        <v>4</v>
      </c>
      <c r="P50">
        <v>8</v>
      </c>
      <c r="Q50">
        <v>2</v>
      </c>
      <c r="R50">
        <v>50</v>
      </c>
      <c r="S50" s="1">
        <f t="shared" si="2"/>
        <v>8.3125</v>
      </c>
      <c r="T50" s="14">
        <f t="shared" si="3"/>
        <v>0.024999999999999998</v>
      </c>
      <c r="U50" s="14">
        <f t="shared" si="4"/>
        <v>0.20781249999999998</v>
      </c>
      <c r="V50" s="14"/>
      <c r="X50">
        <v>50</v>
      </c>
      <c r="Y50" s="14">
        <v>0.025</v>
      </c>
      <c r="Z50" s="14">
        <v>0.2078125</v>
      </c>
      <c r="AA50" s="18">
        <v>0.4375</v>
      </c>
      <c r="AD50">
        <v>8</v>
      </c>
      <c r="AE50" s="1">
        <v>8.3125</v>
      </c>
    </row>
    <row r="51" spans="1:31" ht="12">
      <c r="A51">
        <v>8</v>
      </c>
      <c r="B51">
        <v>2</v>
      </c>
      <c r="C51">
        <v>50</v>
      </c>
      <c r="D51">
        <v>2</v>
      </c>
      <c r="E51">
        <v>8</v>
      </c>
      <c r="F51">
        <v>5</v>
      </c>
      <c r="G51">
        <v>23</v>
      </c>
      <c r="H51">
        <v>1</v>
      </c>
      <c r="I51">
        <v>0.028</v>
      </c>
      <c r="J51">
        <f t="shared" si="0"/>
        <v>22</v>
      </c>
      <c r="K51" s="14">
        <f t="shared" si="1"/>
        <v>0.043478260869565216</v>
      </c>
      <c r="L51">
        <v>24</v>
      </c>
      <c r="M51">
        <v>0.052</v>
      </c>
      <c r="N51">
        <v>2</v>
      </c>
      <c r="P51">
        <v>8</v>
      </c>
      <c r="Q51">
        <v>2</v>
      </c>
      <c r="R51">
        <v>50</v>
      </c>
      <c r="S51" s="1">
        <f t="shared" si="2"/>
        <v>1.0434782608695652</v>
      </c>
      <c r="T51" s="14">
        <f t="shared" si="3"/>
        <v>0.028</v>
      </c>
      <c r="U51" s="14">
        <f t="shared" si="4"/>
        <v>0.029217391304347827</v>
      </c>
      <c r="V51" s="14"/>
      <c r="X51">
        <v>50</v>
      </c>
      <c r="Y51" s="14">
        <v>0.028</v>
      </c>
      <c r="Z51" s="14">
        <v>0.029217391304347827</v>
      </c>
      <c r="AA51" s="18">
        <v>0.043478260869565216</v>
      </c>
      <c r="AD51">
        <v>8</v>
      </c>
      <c r="AE51" s="1">
        <v>1.0434782608695652</v>
      </c>
    </row>
    <row r="52" spans="1:31" ht="12">
      <c r="A52">
        <v>8</v>
      </c>
      <c r="B52">
        <v>2</v>
      </c>
      <c r="C52">
        <v>50</v>
      </c>
      <c r="D52">
        <v>2</v>
      </c>
      <c r="E52">
        <v>8</v>
      </c>
      <c r="F52">
        <v>6</v>
      </c>
      <c r="G52">
        <v>29</v>
      </c>
      <c r="H52">
        <v>22</v>
      </c>
      <c r="I52">
        <v>0.675</v>
      </c>
      <c r="J52">
        <f t="shared" si="0"/>
        <v>7</v>
      </c>
      <c r="K52" s="14">
        <f t="shared" si="1"/>
        <v>0.7586206896551724</v>
      </c>
      <c r="L52">
        <v>29</v>
      </c>
      <c r="M52">
        <v>0.073</v>
      </c>
      <c r="N52">
        <v>1</v>
      </c>
      <c r="P52">
        <v>8</v>
      </c>
      <c r="Q52">
        <v>2</v>
      </c>
      <c r="R52">
        <v>50</v>
      </c>
      <c r="S52" s="1">
        <f t="shared" si="2"/>
        <v>22</v>
      </c>
      <c r="T52" s="14">
        <f t="shared" si="3"/>
        <v>0.030681818181818185</v>
      </c>
      <c r="U52" s="14">
        <f t="shared" si="4"/>
        <v>0.675</v>
      </c>
      <c r="V52" s="14"/>
      <c r="X52">
        <v>50</v>
      </c>
      <c r="Y52" s="14">
        <v>0.030681818181818185</v>
      </c>
      <c r="Z52" s="14">
        <v>0.675</v>
      </c>
      <c r="AA52" s="18">
        <v>0.7586206896551724</v>
      </c>
      <c r="AD52">
        <v>8</v>
      </c>
      <c r="AE52" s="1">
        <v>22</v>
      </c>
    </row>
    <row r="53" spans="1:34" ht="12">
      <c r="A53">
        <v>9</v>
      </c>
      <c r="B53">
        <v>1</v>
      </c>
      <c r="C53">
        <v>0</v>
      </c>
      <c r="D53">
        <v>2</v>
      </c>
      <c r="E53">
        <v>9</v>
      </c>
      <c r="F53">
        <v>1</v>
      </c>
      <c r="G53">
        <v>83</v>
      </c>
      <c r="H53">
        <v>39</v>
      </c>
      <c r="I53">
        <v>0.644</v>
      </c>
      <c r="J53">
        <f t="shared" si="0"/>
        <v>44</v>
      </c>
      <c r="K53" s="14">
        <f t="shared" si="1"/>
        <v>0.46987951807228917</v>
      </c>
      <c r="L53">
        <v>87</v>
      </c>
      <c r="M53">
        <v>0.119</v>
      </c>
      <c r="N53">
        <v>3</v>
      </c>
      <c r="P53">
        <v>9</v>
      </c>
      <c r="Q53">
        <v>1</v>
      </c>
      <c r="R53">
        <v>0</v>
      </c>
      <c r="S53" s="1">
        <f t="shared" si="2"/>
        <v>40.87951807228916</v>
      </c>
      <c r="T53" s="14">
        <f t="shared" si="3"/>
        <v>0.016512820512820513</v>
      </c>
      <c r="U53" s="14">
        <f t="shared" si="4"/>
        <v>0.6750361445783133</v>
      </c>
      <c r="V53" s="14"/>
      <c r="W53">
        <v>25</v>
      </c>
      <c r="X53">
        <v>0</v>
      </c>
      <c r="Y53" s="14">
        <v>0.016512820512820513</v>
      </c>
      <c r="Z53" s="14">
        <v>0.6750361445783133</v>
      </c>
      <c r="AA53" s="18">
        <v>0.46987951807228917</v>
      </c>
      <c r="AD53">
        <v>9</v>
      </c>
      <c r="AE53" s="1">
        <v>40.87951807228916</v>
      </c>
      <c r="AF53" s="1">
        <f>AVERAGE(AE53:AE58)</f>
        <v>23.755991107286288</v>
      </c>
      <c r="AH53" s="1">
        <f>(W53*AF53)/0.6</f>
        <v>989.8329628035953</v>
      </c>
    </row>
    <row r="54" spans="1:31" ht="12">
      <c r="A54">
        <v>9</v>
      </c>
      <c r="B54">
        <v>1</v>
      </c>
      <c r="C54">
        <v>0</v>
      </c>
      <c r="D54">
        <v>2</v>
      </c>
      <c r="E54">
        <v>9</v>
      </c>
      <c r="F54">
        <v>2</v>
      </c>
      <c r="G54">
        <v>25</v>
      </c>
      <c r="H54">
        <v>12</v>
      </c>
      <c r="I54">
        <v>0.216</v>
      </c>
      <c r="J54">
        <f t="shared" si="0"/>
        <v>13</v>
      </c>
      <c r="K54" s="14">
        <f t="shared" si="1"/>
        <v>0.48</v>
      </c>
      <c r="L54">
        <v>27</v>
      </c>
      <c r="M54">
        <v>0.07</v>
      </c>
      <c r="P54">
        <v>9</v>
      </c>
      <c r="Q54">
        <v>1</v>
      </c>
      <c r="R54">
        <v>0</v>
      </c>
      <c r="S54" s="1">
        <f t="shared" si="2"/>
        <v>12.959999999999999</v>
      </c>
      <c r="T54" s="14">
        <f t="shared" si="3"/>
        <v>0.018</v>
      </c>
      <c r="U54" s="14">
        <f t="shared" si="4"/>
        <v>0.23327999999999996</v>
      </c>
      <c r="V54" s="14"/>
      <c r="X54">
        <v>0</v>
      </c>
      <c r="Y54" s="14">
        <v>0.018</v>
      </c>
      <c r="Z54" s="14">
        <v>0.23327999999999996</v>
      </c>
      <c r="AA54" s="18">
        <v>0.48</v>
      </c>
      <c r="AD54">
        <v>9</v>
      </c>
      <c r="AE54" s="1">
        <v>12.96</v>
      </c>
    </row>
    <row r="55" spans="1:31" ht="12">
      <c r="A55">
        <v>9</v>
      </c>
      <c r="B55">
        <v>1</v>
      </c>
      <c r="C55">
        <v>0</v>
      </c>
      <c r="D55">
        <v>2</v>
      </c>
      <c r="E55">
        <v>9</v>
      </c>
      <c r="F55">
        <v>3</v>
      </c>
      <c r="G55">
        <v>32</v>
      </c>
      <c r="H55">
        <v>20</v>
      </c>
      <c r="I55">
        <v>0.333</v>
      </c>
      <c r="J55">
        <f t="shared" si="0"/>
        <v>12</v>
      </c>
      <c r="K55" s="14">
        <f t="shared" si="1"/>
        <v>0.625</v>
      </c>
      <c r="L55">
        <v>34</v>
      </c>
      <c r="M55">
        <v>0.052</v>
      </c>
      <c r="N55">
        <v>5</v>
      </c>
      <c r="P55">
        <v>9</v>
      </c>
      <c r="Q55">
        <v>1</v>
      </c>
      <c r="R55">
        <v>0</v>
      </c>
      <c r="S55" s="1">
        <f t="shared" si="2"/>
        <v>21.25</v>
      </c>
      <c r="T55" s="14">
        <f t="shared" si="3"/>
        <v>0.01665</v>
      </c>
      <c r="U55" s="14">
        <f t="shared" si="4"/>
        <v>0.35381250000000003</v>
      </c>
      <c r="V55" s="14"/>
      <c r="X55">
        <v>0</v>
      </c>
      <c r="Y55" s="14">
        <v>0.01665</v>
      </c>
      <c r="Z55" s="14">
        <v>0.35381250000000003</v>
      </c>
      <c r="AA55" s="18">
        <v>0.625</v>
      </c>
      <c r="AD55">
        <v>9</v>
      </c>
      <c r="AE55" s="1">
        <v>21.25</v>
      </c>
    </row>
    <row r="56" spans="1:31" ht="12">
      <c r="A56">
        <v>9</v>
      </c>
      <c r="B56">
        <v>1</v>
      </c>
      <c r="C56">
        <v>0</v>
      </c>
      <c r="D56">
        <v>2</v>
      </c>
      <c r="E56">
        <v>9</v>
      </c>
      <c r="F56">
        <v>4</v>
      </c>
      <c r="G56">
        <v>42</v>
      </c>
      <c r="H56">
        <v>24</v>
      </c>
      <c r="I56">
        <v>0.452</v>
      </c>
      <c r="J56">
        <f t="shared" si="0"/>
        <v>18</v>
      </c>
      <c r="K56" s="14">
        <f t="shared" si="1"/>
        <v>0.5714285714285714</v>
      </c>
      <c r="L56">
        <v>60</v>
      </c>
      <c r="M56">
        <v>0.106</v>
      </c>
      <c r="P56">
        <v>9</v>
      </c>
      <c r="Q56">
        <v>1</v>
      </c>
      <c r="R56">
        <v>0</v>
      </c>
      <c r="S56" s="1">
        <f t="shared" si="2"/>
        <v>34.285714285714285</v>
      </c>
      <c r="T56" s="14">
        <f t="shared" si="3"/>
        <v>0.018833333333333334</v>
      </c>
      <c r="U56" s="14">
        <f t="shared" si="4"/>
        <v>0.6457142857142857</v>
      </c>
      <c r="V56" s="14"/>
      <c r="X56">
        <v>0</v>
      </c>
      <c r="Y56" s="14">
        <v>0.018833333333333334</v>
      </c>
      <c r="Z56" s="14">
        <v>0.6457142857142857</v>
      </c>
      <c r="AA56" s="18">
        <v>0.5714285714285714</v>
      </c>
      <c r="AD56">
        <v>9</v>
      </c>
      <c r="AE56" s="1">
        <v>34.285714285714285</v>
      </c>
    </row>
    <row r="57" spans="1:31" ht="12">
      <c r="A57">
        <v>9</v>
      </c>
      <c r="B57">
        <v>1</v>
      </c>
      <c r="C57">
        <v>0</v>
      </c>
      <c r="D57">
        <v>2</v>
      </c>
      <c r="E57">
        <v>9</v>
      </c>
      <c r="F57">
        <v>5</v>
      </c>
      <c r="G57">
        <v>40</v>
      </c>
      <c r="H57">
        <v>25</v>
      </c>
      <c r="I57">
        <v>0.591</v>
      </c>
      <c r="J57">
        <f t="shared" si="0"/>
        <v>15</v>
      </c>
      <c r="K57" s="14">
        <f t="shared" si="1"/>
        <v>0.625</v>
      </c>
      <c r="L57">
        <v>43</v>
      </c>
      <c r="M57">
        <v>0.086</v>
      </c>
      <c r="N57">
        <v>4</v>
      </c>
      <c r="P57">
        <v>9</v>
      </c>
      <c r="Q57">
        <v>1</v>
      </c>
      <c r="R57">
        <v>0</v>
      </c>
      <c r="S57" s="1">
        <f t="shared" si="2"/>
        <v>26.875</v>
      </c>
      <c r="T57" s="14">
        <f t="shared" si="3"/>
        <v>0.023639999999999998</v>
      </c>
      <c r="U57" s="14">
        <f t="shared" si="4"/>
        <v>0.6353249999999999</v>
      </c>
      <c r="V57" s="14"/>
      <c r="X57">
        <v>0</v>
      </c>
      <c r="Y57" s="14">
        <v>0.023639999999999998</v>
      </c>
      <c r="Z57" s="14">
        <v>0.6353249999999999</v>
      </c>
      <c r="AA57" s="18">
        <v>0.625</v>
      </c>
      <c r="AD57">
        <v>9</v>
      </c>
      <c r="AE57" s="1">
        <v>26.875</v>
      </c>
    </row>
    <row r="58" spans="1:31" ht="12">
      <c r="A58">
        <v>9</v>
      </c>
      <c r="B58">
        <v>1</v>
      </c>
      <c r="C58">
        <v>0</v>
      </c>
      <c r="D58">
        <v>2</v>
      </c>
      <c r="E58">
        <v>9</v>
      </c>
      <c r="F58">
        <v>6</v>
      </c>
      <c r="G58">
        <v>21</v>
      </c>
      <c r="H58">
        <v>6</v>
      </c>
      <c r="I58">
        <v>0.187</v>
      </c>
      <c r="J58">
        <f t="shared" si="0"/>
        <v>15</v>
      </c>
      <c r="K58" s="14">
        <f t="shared" si="1"/>
        <v>0.2857142857142857</v>
      </c>
      <c r="L58">
        <v>22</v>
      </c>
      <c r="M58">
        <v>0.062</v>
      </c>
      <c r="P58">
        <v>9</v>
      </c>
      <c r="Q58">
        <v>1</v>
      </c>
      <c r="R58">
        <v>0</v>
      </c>
      <c r="S58" s="1">
        <f t="shared" si="2"/>
        <v>6.285714285714286</v>
      </c>
      <c r="T58" s="14">
        <f t="shared" si="3"/>
        <v>0.031166666666666665</v>
      </c>
      <c r="U58" s="14">
        <f t="shared" si="4"/>
        <v>0.1959047619047619</v>
      </c>
      <c r="V58" s="14"/>
      <c r="X58">
        <v>0</v>
      </c>
      <c r="Y58" s="14">
        <v>0.031166666666666665</v>
      </c>
      <c r="Z58" s="14">
        <v>0.1959047619047619</v>
      </c>
      <c r="AA58" s="18">
        <v>0.2857142857142857</v>
      </c>
      <c r="AD58">
        <v>9</v>
      </c>
      <c r="AE58" s="1">
        <v>6.285714285714286</v>
      </c>
    </row>
    <row r="59" spans="1:34" ht="12">
      <c r="A59">
        <v>10</v>
      </c>
      <c r="B59">
        <v>3</v>
      </c>
      <c r="C59">
        <v>100</v>
      </c>
      <c r="D59">
        <v>2</v>
      </c>
      <c r="E59">
        <v>10</v>
      </c>
      <c r="F59">
        <v>1</v>
      </c>
      <c r="G59">
        <v>15</v>
      </c>
      <c r="H59">
        <v>3</v>
      </c>
      <c r="I59">
        <v>0.072</v>
      </c>
      <c r="J59">
        <f t="shared" si="0"/>
        <v>12</v>
      </c>
      <c r="K59" s="14">
        <f t="shared" si="1"/>
        <v>0.2</v>
      </c>
      <c r="L59">
        <v>15</v>
      </c>
      <c r="M59">
        <v>0.035</v>
      </c>
      <c r="N59">
        <v>7</v>
      </c>
      <c r="P59">
        <v>10</v>
      </c>
      <c r="Q59">
        <v>3</v>
      </c>
      <c r="R59">
        <v>100</v>
      </c>
      <c r="S59" s="1">
        <f t="shared" si="2"/>
        <v>3</v>
      </c>
      <c r="T59" s="14">
        <f t="shared" si="3"/>
        <v>0.023999999999999997</v>
      </c>
      <c r="U59" s="14">
        <f t="shared" si="4"/>
        <v>0.072</v>
      </c>
      <c r="V59" s="14"/>
      <c r="W59">
        <v>23</v>
      </c>
      <c r="X59">
        <v>100</v>
      </c>
      <c r="Y59" s="14">
        <v>0.023999999999999997</v>
      </c>
      <c r="Z59" s="14">
        <v>0.072</v>
      </c>
      <c r="AA59" s="18">
        <v>0.2</v>
      </c>
      <c r="AD59">
        <v>10</v>
      </c>
      <c r="AE59" s="1">
        <v>3</v>
      </c>
      <c r="AF59" s="1">
        <f>AVERAGE(AE59:AE64)</f>
        <v>19.68834109281264</v>
      </c>
      <c r="AH59" s="1">
        <f>(W59*AF59)/0.6</f>
        <v>754.7197418911512</v>
      </c>
    </row>
    <row r="60" spans="1:31" ht="12">
      <c r="A60">
        <v>10</v>
      </c>
      <c r="B60">
        <v>3</v>
      </c>
      <c r="C60">
        <v>100</v>
      </c>
      <c r="D60">
        <v>2</v>
      </c>
      <c r="E60">
        <v>10</v>
      </c>
      <c r="F60">
        <v>2</v>
      </c>
      <c r="G60">
        <v>26</v>
      </c>
      <c r="H60">
        <v>15</v>
      </c>
      <c r="I60">
        <v>0.405</v>
      </c>
      <c r="J60">
        <f t="shared" si="0"/>
        <v>11</v>
      </c>
      <c r="K60" s="14">
        <f t="shared" si="1"/>
        <v>0.5769230769230769</v>
      </c>
      <c r="L60">
        <v>29</v>
      </c>
      <c r="M60">
        <v>0.052</v>
      </c>
      <c r="N60">
        <v>9</v>
      </c>
      <c r="P60">
        <v>10</v>
      </c>
      <c r="Q60">
        <v>3</v>
      </c>
      <c r="R60">
        <v>100</v>
      </c>
      <c r="S60" s="1">
        <f t="shared" si="2"/>
        <v>16.73076923076923</v>
      </c>
      <c r="T60" s="14">
        <f t="shared" si="3"/>
        <v>0.027000000000000003</v>
      </c>
      <c r="U60" s="14">
        <f t="shared" si="4"/>
        <v>0.45173076923076927</v>
      </c>
      <c r="V60" s="14"/>
      <c r="X60">
        <v>100</v>
      </c>
      <c r="Y60" s="14">
        <v>0.027000000000000003</v>
      </c>
      <c r="Z60" s="14">
        <v>0.45173076923076927</v>
      </c>
      <c r="AA60" s="18">
        <v>0.5769230769230769</v>
      </c>
      <c r="AD60">
        <v>10</v>
      </c>
      <c r="AE60" s="1">
        <v>16.73076923076923</v>
      </c>
    </row>
    <row r="61" spans="1:31" ht="12">
      <c r="A61">
        <v>10</v>
      </c>
      <c r="B61">
        <v>3</v>
      </c>
      <c r="C61">
        <v>100</v>
      </c>
      <c r="D61">
        <v>2</v>
      </c>
      <c r="E61">
        <v>10</v>
      </c>
      <c r="F61">
        <v>3</v>
      </c>
      <c r="G61">
        <v>15</v>
      </c>
      <c r="H61">
        <v>2</v>
      </c>
      <c r="I61">
        <v>0.038</v>
      </c>
      <c r="J61">
        <f t="shared" si="0"/>
        <v>13</v>
      </c>
      <c r="K61" s="14">
        <f t="shared" si="1"/>
        <v>0.13333333333333333</v>
      </c>
      <c r="L61">
        <v>15</v>
      </c>
      <c r="M61">
        <v>0.033</v>
      </c>
      <c r="N61">
        <v>3</v>
      </c>
      <c r="P61">
        <v>10</v>
      </c>
      <c r="Q61">
        <v>3</v>
      </c>
      <c r="R61">
        <v>100</v>
      </c>
      <c r="S61" s="1">
        <f t="shared" si="2"/>
        <v>2</v>
      </c>
      <c r="T61" s="14">
        <f t="shared" si="3"/>
        <v>0.019</v>
      </c>
      <c r="U61" s="14">
        <f t="shared" si="4"/>
        <v>0.038</v>
      </c>
      <c r="V61" s="14"/>
      <c r="X61">
        <v>100</v>
      </c>
      <c r="Y61" s="14">
        <v>0.019</v>
      </c>
      <c r="Z61" s="14">
        <v>0.038</v>
      </c>
      <c r="AA61" s="18">
        <v>0.13333333333333333</v>
      </c>
      <c r="AD61">
        <v>10</v>
      </c>
      <c r="AE61" s="1">
        <v>2</v>
      </c>
    </row>
    <row r="62" spans="1:31" ht="12">
      <c r="A62">
        <v>10</v>
      </c>
      <c r="B62">
        <v>3</v>
      </c>
      <c r="C62">
        <v>100</v>
      </c>
      <c r="D62">
        <v>2</v>
      </c>
      <c r="E62">
        <v>10</v>
      </c>
      <c r="F62">
        <v>4</v>
      </c>
      <c r="G62">
        <v>82</v>
      </c>
      <c r="H62">
        <v>37</v>
      </c>
      <c r="I62">
        <v>0.64</v>
      </c>
      <c r="J62">
        <f t="shared" si="0"/>
        <v>45</v>
      </c>
      <c r="K62" s="14">
        <f t="shared" si="1"/>
        <v>0.45121951219512196</v>
      </c>
      <c r="L62">
        <v>89</v>
      </c>
      <c r="M62">
        <v>0.137</v>
      </c>
      <c r="N62">
        <v>7</v>
      </c>
      <c r="P62">
        <v>10</v>
      </c>
      <c r="Q62">
        <v>3</v>
      </c>
      <c r="R62">
        <v>100</v>
      </c>
      <c r="S62" s="1">
        <f t="shared" si="2"/>
        <v>40.15853658536585</v>
      </c>
      <c r="T62" s="14">
        <f t="shared" si="3"/>
        <v>0.017297297297297298</v>
      </c>
      <c r="U62" s="14">
        <f t="shared" si="4"/>
        <v>0.6946341463414634</v>
      </c>
      <c r="V62" s="14"/>
      <c r="X62">
        <v>100</v>
      </c>
      <c r="Y62" s="14">
        <v>0.017297297297297298</v>
      </c>
      <c r="Z62" s="14">
        <v>0.6946341463414634</v>
      </c>
      <c r="AA62" s="18">
        <v>0.45121951219512196</v>
      </c>
      <c r="AD62">
        <v>10</v>
      </c>
      <c r="AE62" s="1">
        <v>40.15853658536585</v>
      </c>
    </row>
    <row r="63" spans="1:31" ht="12">
      <c r="A63">
        <v>10</v>
      </c>
      <c r="B63">
        <v>3</v>
      </c>
      <c r="C63">
        <v>100</v>
      </c>
      <c r="D63">
        <v>2</v>
      </c>
      <c r="E63">
        <v>10</v>
      </c>
      <c r="F63">
        <v>5</v>
      </c>
      <c r="G63">
        <v>27</v>
      </c>
      <c r="H63">
        <v>23</v>
      </c>
      <c r="I63">
        <v>0.519</v>
      </c>
      <c r="J63">
        <f t="shared" si="0"/>
        <v>4</v>
      </c>
      <c r="K63" s="14">
        <f t="shared" si="1"/>
        <v>0.8518518518518519</v>
      </c>
      <c r="L63">
        <v>40</v>
      </c>
      <c r="M63">
        <v>0.058</v>
      </c>
      <c r="N63">
        <v>2</v>
      </c>
      <c r="P63">
        <v>10</v>
      </c>
      <c r="Q63">
        <v>3</v>
      </c>
      <c r="R63">
        <v>100</v>
      </c>
      <c r="S63" s="1">
        <f t="shared" si="2"/>
        <v>34.074074074074076</v>
      </c>
      <c r="T63" s="14">
        <f t="shared" si="3"/>
        <v>0.02256521739130435</v>
      </c>
      <c r="U63" s="14">
        <f t="shared" si="4"/>
        <v>0.768888888888889</v>
      </c>
      <c r="V63" s="14"/>
      <c r="X63">
        <v>100</v>
      </c>
      <c r="Y63" s="14">
        <v>0.02256521739130435</v>
      </c>
      <c r="Z63" s="14">
        <v>0.768888888888889</v>
      </c>
      <c r="AA63" s="18">
        <v>0.8518518518518519</v>
      </c>
      <c r="AD63">
        <v>10</v>
      </c>
      <c r="AE63" s="1">
        <v>34.074074074074076</v>
      </c>
    </row>
    <row r="64" spans="1:31" ht="12">
      <c r="A64">
        <v>10</v>
      </c>
      <c r="B64">
        <v>3</v>
      </c>
      <c r="C64">
        <v>100</v>
      </c>
      <c r="D64">
        <v>2</v>
      </c>
      <c r="E64">
        <v>10</v>
      </c>
      <c r="F64">
        <v>6</v>
      </c>
      <c r="G64">
        <v>36</v>
      </c>
      <c r="H64">
        <v>19</v>
      </c>
      <c r="I64">
        <v>0.266</v>
      </c>
      <c r="J64">
        <f t="shared" si="0"/>
        <v>17</v>
      </c>
      <c r="K64" s="14">
        <f t="shared" si="1"/>
        <v>0.5277777777777778</v>
      </c>
      <c r="L64">
        <v>42</v>
      </c>
      <c r="M64">
        <v>0.065</v>
      </c>
      <c r="N64">
        <v>5</v>
      </c>
      <c r="P64">
        <v>10</v>
      </c>
      <c r="Q64">
        <v>3</v>
      </c>
      <c r="R64">
        <v>100</v>
      </c>
      <c r="S64" s="1">
        <f t="shared" si="2"/>
        <v>22.166666666666668</v>
      </c>
      <c r="T64" s="14">
        <f t="shared" si="3"/>
        <v>0.014</v>
      </c>
      <c r="U64" s="14">
        <f t="shared" si="4"/>
        <v>0.31033333333333335</v>
      </c>
      <c r="V64" s="14"/>
      <c r="X64">
        <v>100</v>
      </c>
      <c r="Y64" s="14">
        <v>0.014</v>
      </c>
      <c r="Z64" s="14">
        <v>0.31033333333333335</v>
      </c>
      <c r="AA64" s="18">
        <v>0.5277777777777778</v>
      </c>
      <c r="AD64">
        <v>10</v>
      </c>
      <c r="AE64" s="1">
        <v>22.166666666666668</v>
      </c>
    </row>
    <row r="65" spans="1:34" ht="12">
      <c r="A65">
        <v>11</v>
      </c>
      <c r="B65">
        <v>4</v>
      </c>
      <c r="C65">
        <v>150</v>
      </c>
      <c r="D65">
        <v>2</v>
      </c>
      <c r="E65">
        <v>11</v>
      </c>
      <c r="F65">
        <v>1</v>
      </c>
      <c r="G65">
        <v>23</v>
      </c>
      <c r="J65">
        <f t="shared" si="0"/>
        <v>23</v>
      </c>
      <c r="K65" s="14">
        <f t="shared" si="1"/>
        <v>0</v>
      </c>
      <c r="L65">
        <v>26</v>
      </c>
      <c r="M65">
        <v>0.036</v>
      </c>
      <c r="P65">
        <v>11</v>
      </c>
      <c r="Q65">
        <v>4</v>
      </c>
      <c r="R65">
        <v>150</v>
      </c>
      <c r="S65" s="1">
        <f t="shared" si="2"/>
        <v>0</v>
      </c>
      <c r="T65" s="14" t="e">
        <f t="shared" si="3"/>
        <v>#DIV/0!</v>
      </c>
      <c r="U65" s="14" t="e">
        <f t="shared" si="4"/>
        <v>#DIV/0!</v>
      </c>
      <c r="V65" s="14"/>
      <c r="W65">
        <v>29</v>
      </c>
      <c r="X65">
        <v>150</v>
      </c>
      <c r="Y65" s="14"/>
      <c r="Z65" s="14"/>
      <c r="AA65" s="18"/>
      <c r="AD65">
        <v>11</v>
      </c>
      <c r="AE65" s="1"/>
      <c r="AF65" s="1">
        <f>AVERAGE(AE65:AE70)</f>
        <v>5.67741935483871</v>
      </c>
      <c r="AH65" s="1">
        <f>(W65*AF65)/0.6</f>
        <v>274.40860215053766</v>
      </c>
    </row>
    <row r="66" spans="1:31" ht="12">
      <c r="A66">
        <v>11</v>
      </c>
      <c r="B66">
        <v>4</v>
      </c>
      <c r="C66">
        <v>150</v>
      </c>
      <c r="D66">
        <v>2</v>
      </c>
      <c r="E66">
        <v>11</v>
      </c>
      <c r="F66">
        <v>2</v>
      </c>
      <c r="G66">
        <v>31</v>
      </c>
      <c r="H66">
        <v>5</v>
      </c>
      <c r="I66">
        <v>0.082</v>
      </c>
      <c r="J66">
        <f t="shared" si="0"/>
        <v>26</v>
      </c>
      <c r="K66" s="14">
        <f t="shared" si="1"/>
        <v>0.16129032258064516</v>
      </c>
      <c r="L66">
        <v>23</v>
      </c>
      <c r="M66">
        <v>0.04</v>
      </c>
      <c r="N66">
        <v>1</v>
      </c>
      <c r="P66">
        <v>11</v>
      </c>
      <c r="Q66">
        <v>4</v>
      </c>
      <c r="R66">
        <v>150</v>
      </c>
      <c r="S66" s="1">
        <f t="shared" si="2"/>
        <v>3.7096774193548385</v>
      </c>
      <c r="T66" s="14">
        <f t="shared" si="3"/>
        <v>0.0164</v>
      </c>
      <c r="U66" s="14">
        <f t="shared" si="4"/>
        <v>0.060838709677419354</v>
      </c>
      <c r="V66" s="14"/>
      <c r="X66">
        <v>150</v>
      </c>
      <c r="Y66" s="14">
        <v>0.0164</v>
      </c>
      <c r="Z66" s="14">
        <v>0.060838709677419354</v>
      </c>
      <c r="AA66" s="18">
        <v>0.16129032258064516</v>
      </c>
      <c r="AD66">
        <v>11</v>
      </c>
      <c r="AE66" s="1">
        <v>3.7096774193548385</v>
      </c>
    </row>
    <row r="67" spans="1:31" ht="12">
      <c r="A67">
        <v>11</v>
      </c>
      <c r="B67">
        <v>4</v>
      </c>
      <c r="C67">
        <v>150</v>
      </c>
      <c r="D67">
        <v>2</v>
      </c>
      <c r="E67">
        <v>11</v>
      </c>
      <c r="F67">
        <v>3</v>
      </c>
      <c r="G67">
        <v>21</v>
      </c>
      <c r="H67">
        <v>6</v>
      </c>
      <c r="I67">
        <v>0.111</v>
      </c>
      <c r="J67">
        <f t="shared" si="0"/>
        <v>15</v>
      </c>
      <c r="K67" s="14">
        <f t="shared" si="1"/>
        <v>0.2857142857142857</v>
      </c>
      <c r="L67">
        <v>21</v>
      </c>
      <c r="M67">
        <v>0.042</v>
      </c>
      <c r="N67">
        <v>2</v>
      </c>
      <c r="P67">
        <v>11</v>
      </c>
      <c r="Q67">
        <v>4</v>
      </c>
      <c r="R67">
        <v>150</v>
      </c>
      <c r="S67" s="1">
        <f t="shared" si="2"/>
        <v>6</v>
      </c>
      <c r="T67" s="14">
        <f t="shared" si="3"/>
        <v>0.0185</v>
      </c>
      <c r="U67" s="14">
        <f t="shared" si="4"/>
        <v>0.11099999999999999</v>
      </c>
      <c r="V67" s="14"/>
      <c r="X67">
        <v>150</v>
      </c>
      <c r="Y67" s="14">
        <v>0.0185</v>
      </c>
      <c r="Z67" s="14">
        <v>0.11099999999999999</v>
      </c>
      <c r="AA67" s="18">
        <v>0.2857142857142857</v>
      </c>
      <c r="AD67">
        <v>11</v>
      </c>
      <c r="AE67" s="1">
        <v>6</v>
      </c>
    </row>
    <row r="68" spans="1:31" ht="12">
      <c r="A68">
        <v>11</v>
      </c>
      <c r="B68">
        <v>4</v>
      </c>
      <c r="C68">
        <v>150</v>
      </c>
      <c r="D68">
        <v>2</v>
      </c>
      <c r="E68">
        <v>11</v>
      </c>
      <c r="F68">
        <v>4</v>
      </c>
      <c r="G68">
        <v>15</v>
      </c>
      <c r="J68">
        <f t="shared" si="0"/>
        <v>15</v>
      </c>
      <c r="K68" s="14">
        <f t="shared" si="1"/>
        <v>0</v>
      </c>
      <c r="L68">
        <v>17</v>
      </c>
      <c r="M68">
        <v>0.03</v>
      </c>
      <c r="N68">
        <v>5</v>
      </c>
      <c r="P68">
        <v>11</v>
      </c>
      <c r="Q68">
        <v>4</v>
      </c>
      <c r="R68">
        <v>150</v>
      </c>
      <c r="S68" s="1">
        <f t="shared" si="2"/>
        <v>0</v>
      </c>
      <c r="T68" s="14" t="e">
        <f t="shared" si="3"/>
        <v>#DIV/0!</v>
      </c>
      <c r="U68" s="14" t="e">
        <f t="shared" si="4"/>
        <v>#DIV/0!</v>
      </c>
      <c r="V68" s="14"/>
      <c r="X68">
        <v>150</v>
      </c>
      <c r="Y68" s="14"/>
      <c r="Z68" s="14"/>
      <c r="AA68" s="18"/>
      <c r="AD68">
        <v>11</v>
      </c>
      <c r="AE68" s="1"/>
    </row>
    <row r="69" spans="1:31" ht="12">
      <c r="A69">
        <v>11</v>
      </c>
      <c r="B69">
        <v>4</v>
      </c>
      <c r="C69">
        <v>150</v>
      </c>
      <c r="D69">
        <v>2</v>
      </c>
      <c r="E69">
        <v>11</v>
      </c>
      <c r="F69">
        <v>5</v>
      </c>
      <c r="G69">
        <v>20</v>
      </c>
      <c r="H69">
        <v>10</v>
      </c>
      <c r="I69">
        <v>0.157</v>
      </c>
      <c r="J69">
        <f t="shared" si="0"/>
        <v>10</v>
      </c>
      <c r="K69" s="14">
        <f t="shared" si="1"/>
        <v>0.5</v>
      </c>
      <c r="L69">
        <v>22</v>
      </c>
      <c r="M69">
        <v>0.034</v>
      </c>
      <c r="N69">
        <v>1</v>
      </c>
      <c r="P69">
        <v>11</v>
      </c>
      <c r="Q69">
        <v>4</v>
      </c>
      <c r="R69">
        <v>150</v>
      </c>
      <c r="S69" s="1">
        <f t="shared" si="2"/>
        <v>11</v>
      </c>
      <c r="T69" s="14">
        <f t="shared" si="3"/>
        <v>0.0157</v>
      </c>
      <c r="U69" s="14">
        <f t="shared" si="4"/>
        <v>0.1727</v>
      </c>
      <c r="V69" s="14"/>
      <c r="X69">
        <v>150</v>
      </c>
      <c r="Y69" s="14">
        <v>0.0157</v>
      </c>
      <c r="Z69" s="14">
        <v>0.1727</v>
      </c>
      <c r="AA69" s="18">
        <v>0.5</v>
      </c>
      <c r="AD69">
        <v>11</v>
      </c>
      <c r="AE69" s="1">
        <v>11</v>
      </c>
    </row>
    <row r="70" spans="1:31" ht="12">
      <c r="A70">
        <v>11</v>
      </c>
      <c r="B70">
        <v>4</v>
      </c>
      <c r="C70">
        <v>150</v>
      </c>
      <c r="D70">
        <v>2</v>
      </c>
      <c r="E70">
        <v>11</v>
      </c>
      <c r="F70">
        <v>6</v>
      </c>
      <c r="G70">
        <v>9</v>
      </c>
      <c r="H70">
        <v>2</v>
      </c>
      <c r="I70">
        <v>0.042</v>
      </c>
      <c r="J70">
        <f aca="true" t="shared" si="6" ref="J70:J133">G70-H70</f>
        <v>7</v>
      </c>
      <c r="K70" s="14">
        <f aca="true" t="shared" si="7" ref="K70:K133">H70/(H70+J70)</f>
        <v>0.2222222222222222</v>
      </c>
      <c r="L70">
        <v>9</v>
      </c>
      <c r="M70">
        <v>0.022</v>
      </c>
      <c r="N70">
        <v>1</v>
      </c>
      <c r="P70">
        <v>11</v>
      </c>
      <c r="Q70">
        <v>4</v>
      </c>
      <c r="R70">
        <v>150</v>
      </c>
      <c r="S70" s="1">
        <f aca="true" t="shared" si="8" ref="S70:S133">(K70*L70)</f>
        <v>2</v>
      </c>
      <c r="T70" s="14">
        <f aca="true" t="shared" si="9" ref="T70:T133">I70/H70</f>
        <v>0.021</v>
      </c>
      <c r="U70" s="14">
        <f aca="true" t="shared" si="10" ref="U70:U133">S70*T70</f>
        <v>0.042</v>
      </c>
      <c r="V70" s="14"/>
      <c r="X70">
        <v>150</v>
      </c>
      <c r="Y70" s="14">
        <v>0.021</v>
      </c>
      <c r="Z70" s="14">
        <v>0.042</v>
      </c>
      <c r="AA70" s="18">
        <v>0.2222222222222222</v>
      </c>
      <c r="AD70">
        <v>11</v>
      </c>
      <c r="AE70" s="1">
        <v>2</v>
      </c>
    </row>
    <row r="71" spans="1:34" ht="12">
      <c r="A71">
        <v>12</v>
      </c>
      <c r="B71">
        <v>5</v>
      </c>
      <c r="C71">
        <v>300</v>
      </c>
      <c r="D71">
        <v>2</v>
      </c>
      <c r="E71">
        <v>12</v>
      </c>
      <c r="F71">
        <v>1</v>
      </c>
      <c r="G71">
        <v>49</v>
      </c>
      <c r="H71">
        <v>28</v>
      </c>
      <c r="I71">
        <v>0.477</v>
      </c>
      <c r="J71">
        <f t="shared" si="6"/>
        <v>21</v>
      </c>
      <c r="K71" s="14">
        <f t="shared" si="7"/>
        <v>0.5714285714285714</v>
      </c>
      <c r="L71">
        <v>50</v>
      </c>
      <c r="M71">
        <v>0.093</v>
      </c>
      <c r="P71">
        <v>12</v>
      </c>
      <c r="Q71">
        <v>5</v>
      </c>
      <c r="R71">
        <v>300</v>
      </c>
      <c r="S71" s="1">
        <f t="shared" si="8"/>
        <v>28.57142857142857</v>
      </c>
      <c r="T71" s="14">
        <f t="shared" si="9"/>
        <v>0.017035714285714286</v>
      </c>
      <c r="U71" s="14">
        <f t="shared" si="10"/>
        <v>0.486734693877551</v>
      </c>
      <c r="V71" s="14"/>
      <c r="W71">
        <v>21</v>
      </c>
      <c r="X71">
        <v>300</v>
      </c>
      <c r="Y71" s="14">
        <v>0.017035714285714286</v>
      </c>
      <c r="Z71" s="14">
        <v>0.486734693877551</v>
      </c>
      <c r="AA71" s="18">
        <v>0.5714285714285714</v>
      </c>
      <c r="AD71">
        <v>12</v>
      </c>
      <c r="AE71" s="1">
        <v>28.57142857142857</v>
      </c>
      <c r="AF71" s="1">
        <f>AVERAGE(AE71:AE76)</f>
        <v>9.94034632034632</v>
      </c>
      <c r="AH71" s="1">
        <f>(W71*AF71)/0.6</f>
        <v>347.91212121212124</v>
      </c>
    </row>
    <row r="72" spans="1:31" ht="12">
      <c r="A72">
        <v>12</v>
      </c>
      <c r="B72">
        <v>5</v>
      </c>
      <c r="C72">
        <v>300</v>
      </c>
      <c r="D72">
        <v>2</v>
      </c>
      <c r="E72">
        <v>12</v>
      </c>
      <c r="F72">
        <v>2</v>
      </c>
      <c r="G72">
        <v>20</v>
      </c>
      <c r="H72">
        <v>6</v>
      </c>
      <c r="I72">
        <v>0.097</v>
      </c>
      <c r="J72">
        <f t="shared" si="6"/>
        <v>14</v>
      </c>
      <c r="K72" s="14">
        <f t="shared" si="7"/>
        <v>0.3</v>
      </c>
      <c r="L72">
        <v>22</v>
      </c>
      <c r="M72">
        <v>0.029</v>
      </c>
      <c r="P72">
        <v>12</v>
      </c>
      <c r="Q72">
        <v>5</v>
      </c>
      <c r="R72">
        <v>300</v>
      </c>
      <c r="S72" s="1">
        <f t="shared" si="8"/>
        <v>6.6</v>
      </c>
      <c r="T72" s="14">
        <f t="shared" si="9"/>
        <v>0.016166666666666666</v>
      </c>
      <c r="U72" s="14">
        <f t="shared" si="10"/>
        <v>0.10669999999999999</v>
      </c>
      <c r="V72" s="14"/>
      <c r="X72">
        <v>300</v>
      </c>
      <c r="Y72" s="14">
        <v>0.016166666666666666</v>
      </c>
      <c r="Z72" s="14">
        <v>0.10669999999999999</v>
      </c>
      <c r="AA72" s="18">
        <v>0.3</v>
      </c>
      <c r="AD72">
        <v>12</v>
      </c>
      <c r="AE72" s="1">
        <v>6.6</v>
      </c>
    </row>
    <row r="73" spans="1:31" ht="12">
      <c r="A73">
        <v>12</v>
      </c>
      <c r="B73">
        <v>5</v>
      </c>
      <c r="C73">
        <v>300</v>
      </c>
      <c r="D73">
        <v>2</v>
      </c>
      <c r="E73">
        <v>12</v>
      </c>
      <c r="F73">
        <v>3</v>
      </c>
      <c r="G73">
        <v>22</v>
      </c>
      <c r="H73">
        <v>4</v>
      </c>
      <c r="I73">
        <v>0.068</v>
      </c>
      <c r="J73">
        <f t="shared" si="6"/>
        <v>18</v>
      </c>
      <c r="K73" s="14">
        <f t="shared" si="7"/>
        <v>0.18181818181818182</v>
      </c>
      <c r="L73">
        <v>24</v>
      </c>
      <c r="M73">
        <v>0.065</v>
      </c>
      <c r="N73">
        <v>2</v>
      </c>
      <c r="P73">
        <v>12</v>
      </c>
      <c r="Q73">
        <v>5</v>
      </c>
      <c r="R73">
        <v>300</v>
      </c>
      <c r="S73" s="1">
        <f t="shared" si="8"/>
        <v>4.363636363636363</v>
      </c>
      <c r="T73" s="14">
        <f t="shared" si="9"/>
        <v>0.017</v>
      </c>
      <c r="U73" s="14">
        <f t="shared" si="10"/>
        <v>0.07418181818181818</v>
      </c>
      <c r="V73" s="14"/>
      <c r="X73">
        <v>300</v>
      </c>
      <c r="Y73" s="14">
        <v>0.017</v>
      </c>
      <c r="Z73" s="14">
        <v>0.07418181818181818</v>
      </c>
      <c r="AA73" s="18">
        <v>0.18181818181818182</v>
      </c>
      <c r="AD73">
        <v>12</v>
      </c>
      <c r="AE73" s="1">
        <v>4.363636363636363</v>
      </c>
    </row>
    <row r="74" spans="1:31" ht="12">
      <c r="A74">
        <v>12</v>
      </c>
      <c r="B74">
        <v>5</v>
      </c>
      <c r="C74">
        <v>300</v>
      </c>
      <c r="D74">
        <v>2</v>
      </c>
      <c r="E74">
        <v>12</v>
      </c>
      <c r="F74">
        <v>4</v>
      </c>
      <c r="G74">
        <v>6</v>
      </c>
      <c r="H74">
        <v>1</v>
      </c>
      <c r="I74">
        <v>0.008</v>
      </c>
      <c r="J74">
        <f t="shared" si="6"/>
        <v>5</v>
      </c>
      <c r="K74" s="14">
        <f t="shared" si="7"/>
        <v>0.16666666666666666</v>
      </c>
      <c r="L74">
        <v>13</v>
      </c>
      <c r="M74">
        <v>0.02</v>
      </c>
      <c r="P74">
        <v>12</v>
      </c>
      <c r="Q74">
        <v>5</v>
      </c>
      <c r="R74">
        <v>300</v>
      </c>
      <c r="S74" s="1">
        <f t="shared" si="8"/>
        <v>2.1666666666666665</v>
      </c>
      <c r="T74" s="14">
        <f t="shared" si="9"/>
        <v>0.008</v>
      </c>
      <c r="U74" s="14">
        <f t="shared" si="10"/>
        <v>0.017333333333333333</v>
      </c>
      <c r="V74" s="14"/>
      <c r="X74">
        <v>300</v>
      </c>
      <c r="Y74" s="14">
        <v>0.008</v>
      </c>
      <c r="Z74" s="14">
        <v>0.017333333333333333</v>
      </c>
      <c r="AA74" s="18">
        <v>0.16666666666666666</v>
      </c>
      <c r="AD74">
        <v>12</v>
      </c>
      <c r="AE74" s="1">
        <v>2.1666666666666665</v>
      </c>
    </row>
    <row r="75" spans="1:31" ht="12">
      <c r="A75">
        <v>12</v>
      </c>
      <c r="B75">
        <v>5</v>
      </c>
      <c r="C75">
        <v>300</v>
      </c>
      <c r="D75">
        <v>2</v>
      </c>
      <c r="E75">
        <v>12</v>
      </c>
      <c r="F75">
        <v>5</v>
      </c>
      <c r="G75">
        <v>18</v>
      </c>
      <c r="J75">
        <f t="shared" si="6"/>
        <v>18</v>
      </c>
      <c r="K75" s="14">
        <f t="shared" si="7"/>
        <v>0</v>
      </c>
      <c r="L75">
        <v>26</v>
      </c>
      <c r="M75">
        <v>0.063</v>
      </c>
      <c r="P75">
        <v>12</v>
      </c>
      <c r="Q75">
        <v>5</v>
      </c>
      <c r="R75">
        <v>300</v>
      </c>
      <c r="S75" s="1">
        <f t="shared" si="8"/>
        <v>0</v>
      </c>
      <c r="T75" s="14" t="e">
        <f t="shared" si="9"/>
        <v>#DIV/0!</v>
      </c>
      <c r="U75" s="14" t="e">
        <f t="shared" si="10"/>
        <v>#DIV/0!</v>
      </c>
      <c r="V75" s="14"/>
      <c r="X75">
        <v>300</v>
      </c>
      <c r="Y75" s="14"/>
      <c r="Z75" s="14"/>
      <c r="AA75" s="18"/>
      <c r="AD75">
        <v>12</v>
      </c>
      <c r="AE75" s="1"/>
    </row>
    <row r="76" spans="1:31" ht="12">
      <c r="A76">
        <v>12</v>
      </c>
      <c r="B76">
        <v>5</v>
      </c>
      <c r="C76">
        <v>300</v>
      </c>
      <c r="D76">
        <v>2</v>
      </c>
      <c r="E76">
        <v>12</v>
      </c>
      <c r="F76">
        <v>6</v>
      </c>
      <c r="G76">
        <v>26</v>
      </c>
      <c r="H76">
        <v>8</v>
      </c>
      <c r="I76">
        <v>0.141</v>
      </c>
      <c r="J76">
        <f t="shared" si="6"/>
        <v>18</v>
      </c>
      <c r="K76" s="14">
        <f t="shared" si="7"/>
        <v>0.3076923076923077</v>
      </c>
      <c r="L76">
        <v>26</v>
      </c>
      <c r="M76">
        <v>0.04</v>
      </c>
      <c r="P76">
        <v>12</v>
      </c>
      <c r="Q76">
        <v>5</v>
      </c>
      <c r="R76">
        <v>300</v>
      </c>
      <c r="S76" s="1">
        <f t="shared" si="8"/>
        <v>8</v>
      </c>
      <c r="T76" s="14">
        <f t="shared" si="9"/>
        <v>0.017625</v>
      </c>
      <c r="U76" s="14">
        <f t="shared" si="10"/>
        <v>0.141</v>
      </c>
      <c r="V76" s="14"/>
      <c r="X76">
        <v>300</v>
      </c>
      <c r="Y76" s="14">
        <v>0.017625</v>
      </c>
      <c r="Z76" s="14">
        <v>0.141</v>
      </c>
      <c r="AA76" s="18">
        <v>0.3076923076923077</v>
      </c>
      <c r="AD76">
        <v>12</v>
      </c>
      <c r="AE76" s="1">
        <v>8</v>
      </c>
    </row>
    <row r="77" spans="1:34" ht="12">
      <c r="A77">
        <v>13</v>
      </c>
      <c r="B77">
        <v>1</v>
      </c>
      <c r="C77">
        <v>0</v>
      </c>
      <c r="D77">
        <v>3</v>
      </c>
      <c r="E77">
        <v>13</v>
      </c>
      <c r="F77">
        <v>1</v>
      </c>
      <c r="G77">
        <v>26</v>
      </c>
      <c r="H77">
        <v>23</v>
      </c>
      <c r="I77">
        <v>0.637</v>
      </c>
      <c r="J77">
        <f t="shared" si="6"/>
        <v>3</v>
      </c>
      <c r="K77" s="14">
        <f t="shared" si="7"/>
        <v>0.8846153846153846</v>
      </c>
      <c r="L77">
        <v>27</v>
      </c>
      <c r="M77">
        <v>0.05</v>
      </c>
      <c r="N77">
        <v>1</v>
      </c>
      <c r="P77">
        <v>13</v>
      </c>
      <c r="Q77">
        <v>1</v>
      </c>
      <c r="R77">
        <v>0</v>
      </c>
      <c r="S77" s="1">
        <f t="shared" si="8"/>
        <v>23.884615384615383</v>
      </c>
      <c r="T77" s="14">
        <f t="shared" si="9"/>
        <v>0.027695652173913045</v>
      </c>
      <c r="U77" s="14">
        <f t="shared" si="10"/>
        <v>0.6615</v>
      </c>
      <c r="V77" s="14"/>
      <c r="W77">
        <v>23</v>
      </c>
      <c r="X77">
        <v>0</v>
      </c>
      <c r="Y77" s="14">
        <v>0.027695652173913045</v>
      </c>
      <c r="Z77" s="14">
        <v>0.6615</v>
      </c>
      <c r="AA77" s="18">
        <v>0.8846153846153846</v>
      </c>
      <c r="AD77">
        <v>13</v>
      </c>
      <c r="AE77" s="1">
        <v>23.884615384615383</v>
      </c>
      <c r="AF77" s="1">
        <f>AVERAGE(AE77:AE82)</f>
        <v>19.023219373219373</v>
      </c>
      <c r="AH77" s="1">
        <f>(W77*AF77)/0.6</f>
        <v>729.2234093067427</v>
      </c>
    </row>
    <row r="78" spans="1:31" ht="12">
      <c r="A78">
        <v>13</v>
      </c>
      <c r="B78">
        <v>1</v>
      </c>
      <c r="C78">
        <v>0</v>
      </c>
      <c r="D78">
        <v>3</v>
      </c>
      <c r="E78">
        <v>13</v>
      </c>
      <c r="F78">
        <v>2</v>
      </c>
      <c r="G78">
        <v>16</v>
      </c>
      <c r="H78">
        <v>11</v>
      </c>
      <c r="I78">
        <v>0.292</v>
      </c>
      <c r="J78">
        <f t="shared" si="6"/>
        <v>5</v>
      </c>
      <c r="K78" s="14">
        <f t="shared" si="7"/>
        <v>0.6875</v>
      </c>
      <c r="L78">
        <v>16</v>
      </c>
      <c r="M78">
        <v>0.046</v>
      </c>
      <c r="P78">
        <v>13</v>
      </c>
      <c r="Q78">
        <v>1</v>
      </c>
      <c r="R78">
        <v>0</v>
      </c>
      <c r="S78" s="1">
        <f t="shared" si="8"/>
        <v>11</v>
      </c>
      <c r="T78" s="14">
        <f t="shared" si="9"/>
        <v>0.026545454545454542</v>
      </c>
      <c r="U78" s="14">
        <f t="shared" si="10"/>
        <v>0.292</v>
      </c>
      <c r="V78" s="14"/>
      <c r="X78">
        <v>0</v>
      </c>
      <c r="Y78" s="14">
        <v>0.026545454545454542</v>
      </c>
      <c r="Z78" s="14">
        <v>0.292</v>
      </c>
      <c r="AA78" s="18">
        <v>0.6875</v>
      </c>
      <c r="AD78">
        <v>13</v>
      </c>
      <c r="AE78" s="1">
        <v>11</v>
      </c>
    </row>
    <row r="79" spans="1:31" ht="12">
      <c r="A79">
        <v>13</v>
      </c>
      <c r="B79">
        <v>1</v>
      </c>
      <c r="C79">
        <v>0</v>
      </c>
      <c r="D79">
        <v>3</v>
      </c>
      <c r="E79">
        <v>13</v>
      </c>
      <c r="F79">
        <v>3</v>
      </c>
      <c r="G79">
        <v>27</v>
      </c>
      <c r="H79">
        <v>13</v>
      </c>
      <c r="I79">
        <v>0.29</v>
      </c>
      <c r="J79">
        <f t="shared" si="6"/>
        <v>14</v>
      </c>
      <c r="K79" s="14">
        <f t="shared" si="7"/>
        <v>0.48148148148148145</v>
      </c>
      <c r="L79">
        <v>28</v>
      </c>
      <c r="M79">
        <v>0.058</v>
      </c>
      <c r="N79">
        <v>8</v>
      </c>
      <c r="P79">
        <v>13</v>
      </c>
      <c r="Q79">
        <v>1</v>
      </c>
      <c r="R79">
        <v>0</v>
      </c>
      <c r="S79" s="1">
        <f t="shared" si="8"/>
        <v>13.481481481481481</v>
      </c>
      <c r="T79" s="14">
        <f t="shared" si="9"/>
        <v>0.022307692307692306</v>
      </c>
      <c r="U79" s="14">
        <f t="shared" si="10"/>
        <v>0.3007407407407407</v>
      </c>
      <c r="V79" s="14"/>
      <c r="X79">
        <v>0</v>
      </c>
      <c r="Y79" s="14">
        <v>0.022307692307692306</v>
      </c>
      <c r="Z79" s="14">
        <v>0.3007407407407407</v>
      </c>
      <c r="AA79" s="18">
        <v>0.48148148148148145</v>
      </c>
      <c r="AD79">
        <v>13</v>
      </c>
      <c r="AE79" s="1">
        <v>13.481481481481481</v>
      </c>
    </row>
    <row r="80" spans="1:31" ht="12">
      <c r="A80">
        <v>13</v>
      </c>
      <c r="B80">
        <v>1</v>
      </c>
      <c r="C80">
        <v>0</v>
      </c>
      <c r="D80">
        <v>3</v>
      </c>
      <c r="E80">
        <v>13</v>
      </c>
      <c r="F80">
        <v>4</v>
      </c>
      <c r="G80">
        <v>44</v>
      </c>
      <c r="H80">
        <v>33</v>
      </c>
      <c r="I80">
        <v>0.629</v>
      </c>
      <c r="J80">
        <f t="shared" si="6"/>
        <v>11</v>
      </c>
      <c r="K80" s="14">
        <f t="shared" si="7"/>
        <v>0.75</v>
      </c>
      <c r="L80">
        <v>49</v>
      </c>
      <c r="M80">
        <v>0.057</v>
      </c>
      <c r="N80">
        <v>7</v>
      </c>
      <c r="P80">
        <v>13</v>
      </c>
      <c r="Q80">
        <v>1</v>
      </c>
      <c r="R80">
        <v>0</v>
      </c>
      <c r="S80" s="1">
        <f t="shared" si="8"/>
        <v>36.75</v>
      </c>
      <c r="T80" s="14">
        <f t="shared" si="9"/>
        <v>0.01906060606060606</v>
      </c>
      <c r="U80" s="14">
        <f t="shared" si="10"/>
        <v>0.7004772727272727</v>
      </c>
      <c r="V80" s="14"/>
      <c r="X80">
        <v>0</v>
      </c>
      <c r="Y80" s="14">
        <v>0.01906060606060606</v>
      </c>
      <c r="Z80" s="14">
        <v>0.7004772727272727</v>
      </c>
      <c r="AA80" s="18">
        <v>0.75</v>
      </c>
      <c r="AD80">
        <v>13</v>
      </c>
      <c r="AE80" s="1">
        <v>36.75</v>
      </c>
    </row>
    <row r="81" spans="1:31" ht="12">
      <c r="A81">
        <v>13</v>
      </c>
      <c r="B81">
        <v>1</v>
      </c>
      <c r="C81">
        <v>0</v>
      </c>
      <c r="D81">
        <v>3</v>
      </c>
      <c r="E81">
        <v>13</v>
      </c>
      <c r="F81">
        <v>5</v>
      </c>
      <c r="G81">
        <v>21</v>
      </c>
      <c r="H81">
        <v>10</v>
      </c>
      <c r="I81">
        <v>0.286</v>
      </c>
      <c r="J81">
        <f t="shared" si="6"/>
        <v>11</v>
      </c>
      <c r="K81" s="14">
        <f t="shared" si="7"/>
        <v>0.47619047619047616</v>
      </c>
      <c r="L81">
        <v>21</v>
      </c>
      <c r="M81">
        <v>0.052</v>
      </c>
      <c r="N81">
        <v>4</v>
      </c>
      <c r="P81">
        <v>13</v>
      </c>
      <c r="Q81">
        <v>1</v>
      </c>
      <c r="R81">
        <v>0</v>
      </c>
      <c r="S81" s="1">
        <f t="shared" si="8"/>
        <v>10</v>
      </c>
      <c r="T81" s="14">
        <f t="shared" si="9"/>
        <v>0.028599999999999997</v>
      </c>
      <c r="U81" s="14">
        <f t="shared" si="10"/>
        <v>0.286</v>
      </c>
      <c r="V81" s="14"/>
      <c r="X81">
        <v>0</v>
      </c>
      <c r="Y81" s="14">
        <v>0.028599999999999997</v>
      </c>
      <c r="Z81" s="14">
        <v>0.286</v>
      </c>
      <c r="AA81" s="18">
        <v>0.47619047619047616</v>
      </c>
      <c r="AD81">
        <v>13</v>
      </c>
      <c r="AE81" s="1">
        <v>10</v>
      </c>
    </row>
    <row r="82" spans="1:31" ht="12">
      <c r="A82">
        <v>13</v>
      </c>
      <c r="B82">
        <v>1</v>
      </c>
      <c r="C82">
        <v>0</v>
      </c>
      <c r="D82">
        <v>3</v>
      </c>
      <c r="E82">
        <v>13</v>
      </c>
      <c r="F82">
        <v>6</v>
      </c>
      <c r="G82">
        <v>8</v>
      </c>
      <c r="J82">
        <f t="shared" si="6"/>
        <v>8</v>
      </c>
      <c r="K82" s="14">
        <f t="shared" si="7"/>
        <v>0</v>
      </c>
      <c r="L82">
        <v>10</v>
      </c>
      <c r="M82">
        <v>0.028</v>
      </c>
      <c r="P82">
        <v>13</v>
      </c>
      <c r="Q82">
        <v>1</v>
      </c>
      <c r="R82">
        <v>0</v>
      </c>
      <c r="S82" s="1">
        <f t="shared" si="8"/>
        <v>0</v>
      </c>
      <c r="T82" s="14" t="e">
        <f t="shared" si="9"/>
        <v>#DIV/0!</v>
      </c>
      <c r="U82" s="14" t="e">
        <f t="shared" si="10"/>
        <v>#DIV/0!</v>
      </c>
      <c r="V82" s="14"/>
      <c r="X82">
        <v>0</v>
      </c>
      <c r="Y82" s="14"/>
      <c r="Z82" s="14"/>
      <c r="AA82" s="18"/>
      <c r="AD82">
        <v>13</v>
      </c>
      <c r="AE82" s="1"/>
    </row>
    <row r="83" spans="1:34" ht="12">
      <c r="A83">
        <v>14</v>
      </c>
      <c r="B83">
        <v>5</v>
      </c>
      <c r="C83">
        <v>300</v>
      </c>
      <c r="D83">
        <v>3</v>
      </c>
      <c r="E83">
        <v>14</v>
      </c>
      <c r="F83">
        <v>1</v>
      </c>
      <c r="G83">
        <v>66</v>
      </c>
      <c r="H83">
        <v>32</v>
      </c>
      <c r="I83">
        <v>0.698</v>
      </c>
      <c r="J83">
        <f t="shared" si="6"/>
        <v>34</v>
      </c>
      <c r="K83" s="14">
        <f t="shared" si="7"/>
        <v>0.48484848484848486</v>
      </c>
      <c r="L83">
        <v>61</v>
      </c>
      <c r="M83">
        <v>0.11</v>
      </c>
      <c r="N83">
        <v>4</v>
      </c>
      <c r="P83">
        <v>14</v>
      </c>
      <c r="Q83">
        <v>5</v>
      </c>
      <c r="R83">
        <v>300</v>
      </c>
      <c r="S83" s="1">
        <f t="shared" si="8"/>
        <v>29.575757575757578</v>
      </c>
      <c r="T83" s="14">
        <f t="shared" si="9"/>
        <v>0.0218125</v>
      </c>
      <c r="U83" s="14">
        <f t="shared" si="10"/>
        <v>0.6451212121212121</v>
      </c>
      <c r="V83" s="14"/>
      <c r="W83">
        <v>24</v>
      </c>
      <c r="X83">
        <v>300</v>
      </c>
      <c r="Y83" s="14">
        <v>0.0218125</v>
      </c>
      <c r="Z83" s="14">
        <v>0.6451212121212121</v>
      </c>
      <c r="AA83" s="18">
        <v>0.48484848484848486</v>
      </c>
      <c r="AD83">
        <v>14</v>
      </c>
      <c r="AE83" s="1">
        <v>29.575757575757578</v>
      </c>
      <c r="AF83" s="1">
        <f>AVERAGE(AE83:AE88)</f>
        <v>20.229453067257943</v>
      </c>
      <c r="AH83" s="1">
        <f>(W83*AF83)/0.6</f>
        <v>809.1781226903178</v>
      </c>
    </row>
    <row r="84" spans="1:31" ht="12">
      <c r="A84">
        <v>14</v>
      </c>
      <c r="B84">
        <v>5</v>
      </c>
      <c r="C84">
        <v>300</v>
      </c>
      <c r="D84">
        <v>3</v>
      </c>
      <c r="E84">
        <v>14</v>
      </c>
      <c r="F84">
        <v>2</v>
      </c>
      <c r="G84">
        <v>24</v>
      </c>
      <c r="J84">
        <f t="shared" si="6"/>
        <v>24</v>
      </c>
      <c r="K84" s="14">
        <f t="shared" si="7"/>
        <v>0</v>
      </c>
      <c r="L84">
        <v>33</v>
      </c>
      <c r="M84">
        <v>0.037</v>
      </c>
      <c r="P84">
        <v>14</v>
      </c>
      <c r="Q84">
        <v>5</v>
      </c>
      <c r="R84">
        <v>300</v>
      </c>
      <c r="S84" s="1">
        <f t="shared" si="8"/>
        <v>0</v>
      </c>
      <c r="T84" s="14" t="e">
        <f t="shared" si="9"/>
        <v>#DIV/0!</v>
      </c>
      <c r="U84" s="14" t="e">
        <f t="shared" si="10"/>
        <v>#DIV/0!</v>
      </c>
      <c r="V84" s="14"/>
      <c r="X84">
        <v>300</v>
      </c>
      <c r="Y84" s="14"/>
      <c r="Z84" s="14"/>
      <c r="AA84" s="18"/>
      <c r="AD84">
        <v>14</v>
      </c>
      <c r="AE84" s="1"/>
    </row>
    <row r="85" spans="1:31" ht="12">
      <c r="A85">
        <v>14</v>
      </c>
      <c r="B85">
        <v>5</v>
      </c>
      <c r="C85">
        <v>300</v>
      </c>
      <c r="D85">
        <v>3</v>
      </c>
      <c r="E85">
        <v>14</v>
      </c>
      <c r="F85">
        <v>3</v>
      </c>
      <c r="G85">
        <v>16</v>
      </c>
      <c r="H85">
        <v>10</v>
      </c>
      <c r="I85">
        <v>0.301</v>
      </c>
      <c r="J85">
        <f t="shared" si="6"/>
        <v>6</v>
      </c>
      <c r="K85" s="14">
        <f t="shared" si="7"/>
        <v>0.625</v>
      </c>
      <c r="L85">
        <v>18</v>
      </c>
      <c r="M85">
        <v>0.055</v>
      </c>
      <c r="N85">
        <v>5</v>
      </c>
      <c r="P85">
        <v>14</v>
      </c>
      <c r="Q85">
        <v>5</v>
      </c>
      <c r="R85">
        <v>300</v>
      </c>
      <c r="S85" s="1">
        <f t="shared" si="8"/>
        <v>11.25</v>
      </c>
      <c r="T85" s="14">
        <f t="shared" si="9"/>
        <v>0.0301</v>
      </c>
      <c r="U85" s="14">
        <f t="shared" si="10"/>
        <v>0.33862499999999995</v>
      </c>
      <c r="V85" s="14"/>
      <c r="X85">
        <v>300</v>
      </c>
      <c r="Y85" s="14">
        <v>0.0301</v>
      </c>
      <c r="Z85" s="14">
        <v>0.33862499999999995</v>
      </c>
      <c r="AA85" s="18">
        <v>0.625</v>
      </c>
      <c r="AD85">
        <v>14</v>
      </c>
      <c r="AE85" s="1">
        <v>11.25</v>
      </c>
    </row>
    <row r="86" spans="1:31" ht="12" customHeight="1">
      <c r="A86">
        <v>14</v>
      </c>
      <c r="B86">
        <v>5</v>
      </c>
      <c r="C86">
        <v>300</v>
      </c>
      <c r="D86">
        <v>3</v>
      </c>
      <c r="E86">
        <v>14</v>
      </c>
      <c r="F86">
        <v>4</v>
      </c>
      <c r="G86">
        <v>41</v>
      </c>
      <c r="H86">
        <v>36</v>
      </c>
      <c r="I86">
        <v>0.716</v>
      </c>
      <c r="J86">
        <f t="shared" si="6"/>
        <v>5</v>
      </c>
      <c r="K86" s="14">
        <f t="shared" si="7"/>
        <v>0.8780487804878049</v>
      </c>
      <c r="L86">
        <v>57</v>
      </c>
      <c r="M86">
        <v>0.073</v>
      </c>
      <c r="P86">
        <v>14</v>
      </c>
      <c r="Q86">
        <v>5</v>
      </c>
      <c r="R86">
        <v>300</v>
      </c>
      <c r="S86" s="1">
        <f t="shared" si="8"/>
        <v>50.048780487804876</v>
      </c>
      <c r="T86" s="14">
        <f t="shared" si="9"/>
        <v>0.019888888888888887</v>
      </c>
      <c r="U86" s="14">
        <f t="shared" si="10"/>
        <v>0.9954146341463413</v>
      </c>
      <c r="V86" s="14"/>
      <c r="X86">
        <v>300</v>
      </c>
      <c r="Y86" s="14">
        <v>0.019888888888888887</v>
      </c>
      <c r="Z86" s="14">
        <v>0.9954146341463413</v>
      </c>
      <c r="AA86" s="18">
        <v>0.8780487804878049</v>
      </c>
      <c r="AD86">
        <v>14</v>
      </c>
      <c r="AE86" s="1">
        <v>50.048780487804876</v>
      </c>
    </row>
    <row r="87" spans="1:31" ht="12">
      <c r="A87">
        <v>14</v>
      </c>
      <c r="B87">
        <v>5</v>
      </c>
      <c r="C87">
        <v>300</v>
      </c>
      <c r="D87">
        <v>3</v>
      </c>
      <c r="E87">
        <v>14</v>
      </c>
      <c r="F87">
        <v>5</v>
      </c>
      <c r="G87">
        <v>11</v>
      </c>
      <c r="H87">
        <v>1</v>
      </c>
      <c r="I87">
        <v>0.008</v>
      </c>
      <c r="J87">
        <f t="shared" si="6"/>
        <v>10</v>
      </c>
      <c r="K87" s="14">
        <f t="shared" si="7"/>
        <v>0.09090909090909091</v>
      </c>
      <c r="L87">
        <v>14</v>
      </c>
      <c r="M87">
        <v>0.026</v>
      </c>
      <c r="N87">
        <v>2</v>
      </c>
      <c r="P87">
        <v>14</v>
      </c>
      <c r="Q87">
        <v>5</v>
      </c>
      <c r="R87">
        <v>300</v>
      </c>
      <c r="S87" s="1">
        <f t="shared" si="8"/>
        <v>1.2727272727272727</v>
      </c>
      <c r="T87" s="14">
        <f t="shared" si="9"/>
        <v>0.008</v>
      </c>
      <c r="U87" s="14">
        <f t="shared" si="10"/>
        <v>0.010181818181818183</v>
      </c>
      <c r="V87" s="14"/>
      <c r="X87">
        <v>300</v>
      </c>
      <c r="Y87" s="14">
        <v>0.008</v>
      </c>
      <c r="Z87" s="14">
        <v>0.010181818181818183</v>
      </c>
      <c r="AA87" s="18">
        <v>0.09090909090909091</v>
      </c>
      <c r="AD87">
        <v>14</v>
      </c>
      <c r="AE87" s="1">
        <v>1.2727272727272727</v>
      </c>
    </row>
    <row r="88" spans="1:31" ht="12">
      <c r="A88">
        <v>14</v>
      </c>
      <c r="B88">
        <v>5</v>
      </c>
      <c r="C88">
        <v>300</v>
      </c>
      <c r="D88">
        <v>3</v>
      </c>
      <c r="E88">
        <v>14</v>
      </c>
      <c r="F88">
        <v>6</v>
      </c>
      <c r="G88">
        <v>22</v>
      </c>
      <c r="H88">
        <v>9</v>
      </c>
      <c r="I88">
        <v>0.122</v>
      </c>
      <c r="J88">
        <f t="shared" si="6"/>
        <v>13</v>
      </c>
      <c r="K88" s="14">
        <f t="shared" si="7"/>
        <v>0.4090909090909091</v>
      </c>
      <c r="L88">
        <v>22</v>
      </c>
      <c r="M88">
        <v>0.049</v>
      </c>
      <c r="P88">
        <v>14</v>
      </c>
      <c r="Q88">
        <v>5</v>
      </c>
      <c r="R88">
        <v>300</v>
      </c>
      <c r="S88" s="1">
        <f t="shared" si="8"/>
        <v>9</v>
      </c>
      <c r="T88" s="14">
        <f t="shared" si="9"/>
        <v>0.013555555555555555</v>
      </c>
      <c r="U88" s="14">
        <f t="shared" si="10"/>
        <v>0.122</v>
      </c>
      <c r="V88" s="14"/>
      <c r="X88">
        <v>300</v>
      </c>
      <c r="Y88" s="14">
        <v>0.013555555555555555</v>
      </c>
      <c r="Z88" s="14">
        <v>0.122</v>
      </c>
      <c r="AA88" s="18">
        <v>0.4090909090909091</v>
      </c>
      <c r="AD88">
        <v>14</v>
      </c>
      <c r="AE88" s="1">
        <v>9</v>
      </c>
    </row>
    <row r="89" spans="1:34" ht="12">
      <c r="A89">
        <v>15</v>
      </c>
      <c r="B89">
        <v>4</v>
      </c>
      <c r="C89">
        <v>150</v>
      </c>
      <c r="D89">
        <v>3</v>
      </c>
      <c r="E89">
        <v>15</v>
      </c>
      <c r="F89">
        <v>1</v>
      </c>
      <c r="G89">
        <v>11</v>
      </c>
      <c r="H89">
        <v>5</v>
      </c>
      <c r="I89">
        <v>0.154</v>
      </c>
      <c r="J89">
        <f t="shared" si="6"/>
        <v>6</v>
      </c>
      <c r="K89" s="14">
        <f t="shared" si="7"/>
        <v>0.45454545454545453</v>
      </c>
      <c r="L89">
        <v>11</v>
      </c>
      <c r="M89">
        <v>0.033</v>
      </c>
      <c r="P89">
        <v>15</v>
      </c>
      <c r="Q89">
        <v>4</v>
      </c>
      <c r="R89">
        <v>150</v>
      </c>
      <c r="S89" s="1">
        <f t="shared" si="8"/>
        <v>5</v>
      </c>
      <c r="T89" s="14">
        <f t="shared" si="9"/>
        <v>0.0308</v>
      </c>
      <c r="U89" s="14">
        <f t="shared" si="10"/>
        <v>0.154</v>
      </c>
      <c r="V89" s="14"/>
      <c r="W89">
        <v>24</v>
      </c>
      <c r="X89">
        <v>150</v>
      </c>
      <c r="Y89" s="14">
        <v>0.0308</v>
      </c>
      <c r="Z89" s="14">
        <v>0.154</v>
      </c>
      <c r="AA89" s="18">
        <v>0.45454545454545453</v>
      </c>
      <c r="AD89">
        <v>15</v>
      </c>
      <c r="AE89" s="1">
        <v>5</v>
      </c>
      <c r="AF89" s="1">
        <f>AVERAGE(AE89:AE94)</f>
        <v>11.902739018087855</v>
      </c>
      <c r="AH89" s="1">
        <f>(W89*AF89)/0.6</f>
        <v>476.1095607235142</v>
      </c>
    </row>
    <row r="90" spans="1:31" ht="12" customHeight="1">
      <c r="A90">
        <v>15</v>
      </c>
      <c r="B90">
        <v>4</v>
      </c>
      <c r="C90">
        <v>150</v>
      </c>
      <c r="D90">
        <v>3</v>
      </c>
      <c r="E90">
        <v>15</v>
      </c>
      <c r="F90">
        <v>2</v>
      </c>
      <c r="G90">
        <v>4</v>
      </c>
      <c r="J90">
        <f t="shared" si="6"/>
        <v>4</v>
      </c>
      <c r="K90" s="14">
        <f t="shared" si="7"/>
        <v>0</v>
      </c>
      <c r="L90">
        <v>6</v>
      </c>
      <c r="M90">
        <v>0.012</v>
      </c>
      <c r="P90">
        <v>15</v>
      </c>
      <c r="Q90">
        <v>4</v>
      </c>
      <c r="R90">
        <v>150</v>
      </c>
      <c r="S90" s="1">
        <f t="shared" si="8"/>
        <v>0</v>
      </c>
      <c r="T90" s="14" t="e">
        <f t="shared" si="9"/>
        <v>#DIV/0!</v>
      </c>
      <c r="U90" s="14" t="e">
        <f t="shared" si="10"/>
        <v>#DIV/0!</v>
      </c>
      <c r="V90" s="14"/>
      <c r="X90">
        <v>150</v>
      </c>
      <c r="Y90" s="14"/>
      <c r="Z90" s="14"/>
      <c r="AA90" s="18"/>
      <c r="AD90">
        <v>15</v>
      </c>
      <c r="AE90" s="1"/>
    </row>
    <row r="91" spans="1:31" ht="12" customHeight="1">
      <c r="A91">
        <v>15</v>
      </c>
      <c r="B91">
        <v>4</v>
      </c>
      <c r="C91">
        <v>150</v>
      </c>
      <c r="D91">
        <v>3</v>
      </c>
      <c r="E91">
        <v>15</v>
      </c>
      <c r="F91">
        <v>3</v>
      </c>
      <c r="G91">
        <v>27</v>
      </c>
      <c r="H91">
        <v>6</v>
      </c>
      <c r="I91">
        <v>0.078</v>
      </c>
      <c r="J91">
        <f t="shared" si="6"/>
        <v>21</v>
      </c>
      <c r="K91" s="14">
        <f t="shared" si="7"/>
        <v>0.2222222222222222</v>
      </c>
      <c r="L91">
        <v>33</v>
      </c>
      <c r="M91">
        <v>0.05</v>
      </c>
      <c r="P91">
        <v>15</v>
      </c>
      <c r="Q91">
        <v>4</v>
      </c>
      <c r="R91">
        <v>150</v>
      </c>
      <c r="S91" s="1">
        <f t="shared" si="8"/>
        <v>7.333333333333333</v>
      </c>
      <c r="T91" s="14">
        <f t="shared" si="9"/>
        <v>0.013</v>
      </c>
      <c r="U91" s="14">
        <f t="shared" si="10"/>
        <v>0.09533333333333333</v>
      </c>
      <c r="V91" s="14"/>
      <c r="X91">
        <v>150</v>
      </c>
      <c r="Y91" s="14">
        <v>0.013</v>
      </c>
      <c r="Z91" s="14">
        <v>0.09533333333333333</v>
      </c>
      <c r="AA91" s="18">
        <v>0.2222222222222222</v>
      </c>
      <c r="AD91">
        <v>15</v>
      </c>
      <c r="AE91" s="1">
        <v>7.333333333333333</v>
      </c>
    </row>
    <row r="92" spans="1:31" ht="12" customHeight="1">
      <c r="A92">
        <v>15</v>
      </c>
      <c r="B92">
        <v>4</v>
      </c>
      <c r="C92">
        <v>150</v>
      </c>
      <c r="D92">
        <v>3</v>
      </c>
      <c r="E92">
        <v>15</v>
      </c>
      <c r="F92">
        <v>4</v>
      </c>
      <c r="G92">
        <v>36</v>
      </c>
      <c r="H92">
        <v>29</v>
      </c>
      <c r="I92">
        <v>0.771</v>
      </c>
      <c r="J92">
        <f t="shared" si="6"/>
        <v>7</v>
      </c>
      <c r="K92" s="14">
        <f t="shared" si="7"/>
        <v>0.8055555555555556</v>
      </c>
      <c r="L92">
        <v>40</v>
      </c>
      <c r="M92">
        <v>0.078</v>
      </c>
      <c r="P92">
        <v>15</v>
      </c>
      <c r="Q92">
        <v>4</v>
      </c>
      <c r="R92">
        <v>150</v>
      </c>
      <c r="S92" s="1">
        <f t="shared" si="8"/>
        <v>32.22222222222222</v>
      </c>
      <c r="T92" s="14">
        <f t="shared" si="9"/>
        <v>0.026586206896551726</v>
      </c>
      <c r="U92" s="14">
        <f t="shared" si="10"/>
        <v>0.8566666666666667</v>
      </c>
      <c r="V92" s="14"/>
      <c r="X92">
        <v>150</v>
      </c>
      <c r="Y92" s="14">
        <v>0.026586206896551726</v>
      </c>
      <c r="Z92" s="14">
        <v>0.8566666666666667</v>
      </c>
      <c r="AA92" s="18">
        <v>0.8055555555555556</v>
      </c>
      <c r="AD92">
        <v>15</v>
      </c>
      <c r="AE92" s="1">
        <v>32.22222222222222</v>
      </c>
    </row>
    <row r="93" spans="1:31" ht="12" customHeight="1">
      <c r="A93">
        <v>15</v>
      </c>
      <c r="B93">
        <v>4</v>
      </c>
      <c r="C93">
        <v>150</v>
      </c>
      <c r="D93">
        <v>3</v>
      </c>
      <c r="E93">
        <v>15</v>
      </c>
      <c r="F93">
        <v>5</v>
      </c>
      <c r="G93">
        <v>15</v>
      </c>
      <c r="H93">
        <v>7</v>
      </c>
      <c r="I93">
        <v>0.149</v>
      </c>
      <c r="J93">
        <f t="shared" si="6"/>
        <v>8</v>
      </c>
      <c r="K93" s="14">
        <f t="shared" si="7"/>
        <v>0.4666666666666667</v>
      </c>
      <c r="L93">
        <v>18</v>
      </c>
      <c r="M93">
        <v>0.031</v>
      </c>
      <c r="N93">
        <v>3</v>
      </c>
      <c r="P93">
        <v>15</v>
      </c>
      <c r="Q93">
        <v>4</v>
      </c>
      <c r="R93">
        <v>150</v>
      </c>
      <c r="S93" s="1">
        <f t="shared" si="8"/>
        <v>8.4</v>
      </c>
      <c r="T93" s="14">
        <f t="shared" si="9"/>
        <v>0.021285714285714286</v>
      </c>
      <c r="U93" s="14">
        <f t="shared" si="10"/>
        <v>0.17880000000000001</v>
      </c>
      <c r="V93" s="14"/>
      <c r="X93">
        <v>150</v>
      </c>
      <c r="Y93" s="14">
        <v>0.021285714285714286</v>
      </c>
      <c r="Z93" s="14">
        <v>0.17880000000000001</v>
      </c>
      <c r="AA93" s="18">
        <v>0.4666666666666667</v>
      </c>
      <c r="AD93">
        <v>15</v>
      </c>
      <c r="AE93" s="1">
        <v>8.4</v>
      </c>
    </row>
    <row r="94" spans="1:31" ht="12">
      <c r="A94">
        <v>15</v>
      </c>
      <c r="B94">
        <v>4</v>
      </c>
      <c r="C94">
        <v>150</v>
      </c>
      <c r="D94">
        <v>3</v>
      </c>
      <c r="E94">
        <v>15</v>
      </c>
      <c r="F94">
        <v>6</v>
      </c>
      <c r="G94">
        <v>43</v>
      </c>
      <c r="H94">
        <v>6</v>
      </c>
      <c r="I94">
        <v>0.101</v>
      </c>
      <c r="J94">
        <f t="shared" si="6"/>
        <v>37</v>
      </c>
      <c r="K94" s="14">
        <f t="shared" si="7"/>
        <v>0.13953488372093023</v>
      </c>
      <c r="L94">
        <v>47</v>
      </c>
      <c r="M94">
        <v>0.085</v>
      </c>
      <c r="N94">
        <v>10</v>
      </c>
      <c r="P94">
        <v>15</v>
      </c>
      <c r="Q94">
        <v>4</v>
      </c>
      <c r="R94">
        <v>150</v>
      </c>
      <c r="S94" s="1">
        <f t="shared" si="8"/>
        <v>6.558139534883721</v>
      </c>
      <c r="T94" s="14">
        <f t="shared" si="9"/>
        <v>0.016833333333333336</v>
      </c>
      <c r="U94" s="14">
        <f t="shared" si="10"/>
        <v>0.11039534883720932</v>
      </c>
      <c r="V94" s="14"/>
      <c r="X94">
        <v>150</v>
      </c>
      <c r="Y94" s="14">
        <v>0.016833333333333336</v>
      </c>
      <c r="Z94" s="14">
        <v>0.11039534883720932</v>
      </c>
      <c r="AA94" s="18">
        <v>0.13953488372093023</v>
      </c>
      <c r="AD94">
        <v>15</v>
      </c>
      <c r="AE94" s="1">
        <v>6.558139534883721</v>
      </c>
    </row>
    <row r="95" spans="1:34" ht="12">
      <c r="A95">
        <v>16</v>
      </c>
      <c r="B95">
        <v>2</v>
      </c>
      <c r="C95">
        <v>50</v>
      </c>
      <c r="D95">
        <v>3</v>
      </c>
      <c r="E95">
        <v>16</v>
      </c>
      <c r="F95">
        <v>1</v>
      </c>
      <c r="G95">
        <v>83</v>
      </c>
      <c r="H95">
        <v>73</v>
      </c>
      <c r="I95">
        <v>0.84</v>
      </c>
      <c r="J95">
        <f t="shared" si="6"/>
        <v>10</v>
      </c>
      <c r="K95" s="14">
        <f t="shared" si="7"/>
        <v>0.8795180722891566</v>
      </c>
      <c r="L95">
        <v>58</v>
      </c>
      <c r="M95">
        <v>0.102</v>
      </c>
      <c r="P95">
        <v>16</v>
      </c>
      <c r="Q95">
        <v>2</v>
      </c>
      <c r="R95">
        <v>50</v>
      </c>
      <c r="S95" s="1">
        <f t="shared" si="8"/>
        <v>51.01204819277108</v>
      </c>
      <c r="T95" s="14">
        <f t="shared" si="9"/>
        <v>0.011506849315068493</v>
      </c>
      <c r="U95" s="14">
        <f t="shared" si="10"/>
        <v>0.586987951807229</v>
      </c>
      <c r="V95" s="14"/>
      <c r="W95">
        <v>25</v>
      </c>
      <c r="X95">
        <v>50</v>
      </c>
      <c r="Y95" s="14">
        <v>0.011506849315068493</v>
      </c>
      <c r="Z95" s="14">
        <v>0.586987951807229</v>
      </c>
      <c r="AA95" s="18">
        <v>0.8795180722891566</v>
      </c>
      <c r="AD95">
        <v>16</v>
      </c>
      <c r="AE95" s="1">
        <v>51.01204819277108</v>
      </c>
      <c r="AF95" s="1">
        <f>AVERAGE(AE95:AE100)</f>
        <v>21.948184078304564</v>
      </c>
      <c r="AH95" s="1">
        <f>(W95*AF95)/0.6</f>
        <v>914.507669929357</v>
      </c>
    </row>
    <row r="96" spans="1:31" ht="12" customHeight="1">
      <c r="A96">
        <v>16</v>
      </c>
      <c r="B96">
        <v>2</v>
      </c>
      <c r="C96">
        <v>50</v>
      </c>
      <c r="D96">
        <v>3</v>
      </c>
      <c r="E96">
        <v>16</v>
      </c>
      <c r="F96">
        <v>2</v>
      </c>
      <c r="G96">
        <v>15</v>
      </c>
      <c r="H96">
        <v>14</v>
      </c>
      <c r="I96">
        <v>0.331</v>
      </c>
      <c r="J96">
        <f t="shared" si="6"/>
        <v>1</v>
      </c>
      <c r="K96" s="14">
        <f t="shared" si="7"/>
        <v>0.9333333333333333</v>
      </c>
      <c r="L96">
        <v>14</v>
      </c>
      <c r="M96">
        <v>0.031</v>
      </c>
      <c r="P96">
        <v>16</v>
      </c>
      <c r="Q96">
        <v>2</v>
      </c>
      <c r="R96">
        <v>50</v>
      </c>
      <c r="S96" s="1">
        <f t="shared" si="8"/>
        <v>13.066666666666666</v>
      </c>
      <c r="T96" s="14">
        <f t="shared" si="9"/>
        <v>0.023642857142857143</v>
      </c>
      <c r="U96" s="14">
        <f t="shared" si="10"/>
        <v>0.30893333333333334</v>
      </c>
      <c r="V96" s="14"/>
      <c r="X96">
        <v>50</v>
      </c>
      <c r="Y96" s="14">
        <v>0.023642857142857143</v>
      </c>
      <c r="Z96" s="14">
        <v>0.30893333333333334</v>
      </c>
      <c r="AA96" s="18">
        <v>0.9333333333333333</v>
      </c>
      <c r="AD96">
        <v>16</v>
      </c>
      <c r="AE96" s="1">
        <v>13.066666666666666</v>
      </c>
    </row>
    <row r="97" spans="1:31" ht="12">
      <c r="A97">
        <v>16</v>
      </c>
      <c r="B97">
        <v>2</v>
      </c>
      <c r="C97">
        <v>50</v>
      </c>
      <c r="D97">
        <v>3</v>
      </c>
      <c r="E97">
        <v>16</v>
      </c>
      <c r="F97">
        <v>3</v>
      </c>
      <c r="G97">
        <v>14</v>
      </c>
      <c r="H97">
        <v>6</v>
      </c>
      <c r="I97">
        <v>0.131</v>
      </c>
      <c r="J97">
        <f t="shared" si="6"/>
        <v>8</v>
      </c>
      <c r="K97" s="14">
        <f t="shared" si="7"/>
        <v>0.42857142857142855</v>
      </c>
      <c r="L97">
        <v>15</v>
      </c>
      <c r="M97">
        <v>0.024</v>
      </c>
      <c r="N97">
        <v>5</v>
      </c>
      <c r="P97">
        <v>16</v>
      </c>
      <c r="Q97">
        <v>2</v>
      </c>
      <c r="R97">
        <v>50</v>
      </c>
      <c r="S97" s="1">
        <f t="shared" si="8"/>
        <v>6.428571428571428</v>
      </c>
      <c r="T97" s="14">
        <f t="shared" si="9"/>
        <v>0.021833333333333333</v>
      </c>
      <c r="U97" s="14">
        <f t="shared" si="10"/>
        <v>0.14035714285714285</v>
      </c>
      <c r="V97" s="14"/>
      <c r="X97">
        <v>50</v>
      </c>
      <c r="Y97" s="14">
        <v>0.021833333333333333</v>
      </c>
      <c r="Z97" s="14">
        <v>0.14035714285714285</v>
      </c>
      <c r="AA97" s="18">
        <v>0.42857142857142855</v>
      </c>
      <c r="AD97">
        <v>16</v>
      </c>
      <c r="AE97" s="1">
        <v>6.428571428571428</v>
      </c>
    </row>
    <row r="98" spans="1:31" ht="12">
      <c r="A98">
        <v>16</v>
      </c>
      <c r="B98">
        <v>2</v>
      </c>
      <c r="C98">
        <v>50</v>
      </c>
      <c r="D98">
        <v>3</v>
      </c>
      <c r="E98">
        <v>16</v>
      </c>
      <c r="F98">
        <v>4</v>
      </c>
      <c r="G98">
        <v>11</v>
      </c>
      <c r="H98">
        <v>2</v>
      </c>
      <c r="I98">
        <v>0.021</v>
      </c>
      <c r="J98">
        <f t="shared" si="6"/>
        <v>9</v>
      </c>
      <c r="K98" s="14">
        <f t="shared" si="7"/>
        <v>0.18181818181818182</v>
      </c>
      <c r="L98">
        <v>12</v>
      </c>
      <c r="M98">
        <v>0.029</v>
      </c>
      <c r="N98">
        <v>5</v>
      </c>
      <c r="P98">
        <v>16</v>
      </c>
      <c r="Q98">
        <v>2</v>
      </c>
      <c r="R98">
        <v>50</v>
      </c>
      <c r="S98" s="1">
        <f t="shared" si="8"/>
        <v>2.1818181818181817</v>
      </c>
      <c r="T98" s="14">
        <f t="shared" si="9"/>
        <v>0.0105</v>
      </c>
      <c r="U98" s="14">
        <f t="shared" si="10"/>
        <v>0.02290909090909091</v>
      </c>
      <c r="V98" s="14"/>
      <c r="X98">
        <v>50</v>
      </c>
      <c r="Y98" s="14">
        <v>0.0105</v>
      </c>
      <c r="Z98" s="14">
        <v>0.02290909090909091</v>
      </c>
      <c r="AA98" s="18">
        <v>0.18181818181818182</v>
      </c>
      <c r="AD98">
        <v>16</v>
      </c>
      <c r="AE98" s="1">
        <v>2.1818181818181817</v>
      </c>
    </row>
    <row r="99" spans="1:31" ht="12">
      <c r="A99">
        <v>16</v>
      </c>
      <c r="B99">
        <v>2</v>
      </c>
      <c r="C99">
        <v>50</v>
      </c>
      <c r="D99">
        <v>3</v>
      </c>
      <c r="E99">
        <v>16</v>
      </c>
      <c r="F99">
        <v>5</v>
      </c>
      <c r="G99">
        <v>33</v>
      </c>
      <c r="H99">
        <v>17</v>
      </c>
      <c r="I99">
        <v>0.43</v>
      </c>
      <c r="J99">
        <f t="shared" si="6"/>
        <v>16</v>
      </c>
      <c r="K99" s="14">
        <f t="shared" si="7"/>
        <v>0.5151515151515151</v>
      </c>
      <c r="L99">
        <v>33</v>
      </c>
      <c r="M99">
        <v>0.067</v>
      </c>
      <c r="N99">
        <v>7</v>
      </c>
      <c r="P99">
        <v>16</v>
      </c>
      <c r="Q99">
        <v>2</v>
      </c>
      <c r="R99">
        <v>50</v>
      </c>
      <c r="S99" s="1">
        <f t="shared" si="8"/>
        <v>17</v>
      </c>
      <c r="T99" s="14">
        <f t="shared" si="9"/>
        <v>0.025294117647058825</v>
      </c>
      <c r="U99" s="14">
        <f t="shared" si="10"/>
        <v>0.43</v>
      </c>
      <c r="V99" s="14"/>
      <c r="X99">
        <v>50</v>
      </c>
      <c r="Y99" s="14">
        <v>0.025294117647058825</v>
      </c>
      <c r="Z99" s="14">
        <v>0.43</v>
      </c>
      <c r="AA99" s="18">
        <v>0.5151515151515151</v>
      </c>
      <c r="AD99">
        <v>16</v>
      </c>
      <c r="AE99" s="1">
        <v>17</v>
      </c>
    </row>
    <row r="100" spans="1:31" ht="12">
      <c r="A100">
        <v>16</v>
      </c>
      <c r="B100">
        <v>2</v>
      </c>
      <c r="C100">
        <v>50</v>
      </c>
      <c r="D100">
        <v>3</v>
      </c>
      <c r="E100">
        <v>16</v>
      </c>
      <c r="F100">
        <v>6</v>
      </c>
      <c r="G100">
        <v>44</v>
      </c>
      <c r="H100">
        <v>42</v>
      </c>
      <c r="I100">
        <v>1.073</v>
      </c>
      <c r="J100">
        <f t="shared" si="6"/>
        <v>2</v>
      </c>
      <c r="K100" s="14">
        <f t="shared" si="7"/>
        <v>0.9545454545454546</v>
      </c>
      <c r="L100">
        <v>44</v>
      </c>
      <c r="M100">
        <v>0.088</v>
      </c>
      <c r="N100">
        <v>1</v>
      </c>
      <c r="P100">
        <v>16</v>
      </c>
      <c r="Q100">
        <v>2</v>
      </c>
      <c r="R100">
        <v>50</v>
      </c>
      <c r="S100" s="1">
        <f t="shared" si="8"/>
        <v>42</v>
      </c>
      <c r="T100" s="14">
        <f t="shared" si="9"/>
        <v>0.025547619047619048</v>
      </c>
      <c r="U100" s="14">
        <f t="shared" si="10"/>
        <v>1.073</v>
      </c>
      <c r="V100" s="14"/>
      <c r="X100">
        <v>50</v>
      </c>
      <c r="Y100" s="14">
        <v>0.025547619047619048</v>
      </c>
      <c r="Z100" s="14">
        <v>1.073</v>
      </c>
      <c r="AA100" s="18">
        <v>0.9545454545454546</v>
      </c>
      <c r="AD100">
        <v>16</v>
      </c>
      <c r="AE100" s="1">
        <v>42</v>
      </c>
    </row>
    <row r="101" spans="1:32" ht="12">
      <c r="A101">
        <v>17</v>
      </c>
      <c r="B101">
        <v>5</v>
      </c>
      <c r="C101">
        <v>300</v>
      </c>
      <c r="D101">
        <v>3</v>
      </c>
      <c r="E101">
        <v>17</v>
      </c>
      <c r="F101">
        <v>1</v>
      </c>
      <c r="G101">
        <v>26</v>
      </c>
      <c r="H101">
        <v>7</v>
      </c>
      <c r="I101">
        <v>0.229</v>
      </c>
      <c r="J101">
        <f t="shared" si="6"/>
        <v>19</v>
      </c>
      <c r="K101" s="14">
        <f t="shared" si="7"/>
        <v>0.2692307692307692</v>
      </c>
      <c r="L101">
        <v>28</v>
      </c>
      <c r="M101">
        <v>0.067</v>
      </c>
      <c r="P101">
        <v>17</v>
      </c>
      <c r="Q101">
        <v>5</v>
      </c>
      <c r="R101">
        <v>300</v>
      </c>
      <c r="S101" s="1">
        <f t="shared" si="8"/>
        <v>7.538461538461538</v>
      </c>
      <c r="T101" s="14">
        <f t="shared" si="9"/>
        <v>0.03271428571428572</v>
      </c>
      <c r="U101" s="14">
        <f t="shared" si="10"/>
        <v>0.24661538461538463</v>
      </c>
      <c r="V101" s="14"/>
      <c r="W101">
        <v>25</v>
      </c>
      <c r="X101">
        <v>300</v>
      </c>
      <c r="Y101" s="14">
        <v>0.03271428571428572</v>
      </c>
      <c r="Z101" s="14">
        <v>0.24661538461538463</v>
      </c>
      <c r="AA101" s="18">
        <v>0.2692307692307692</v>
      </c>
      <c r="AD101">
        <v>17</v>
      </c>
      <c r="AE101" s="1">
        <v>7.538461538461538</v>
      </c>
      <c r="AF101" s="1">
        <f>AVERAGE(AE101:AE106)</f>
        <v>18.2173200792766</v>
      </c>
    </row>
    <row r="102" spans="1:31" ht="12">
      <c r="A102">
        <v>17</v>
      </c>
      <c r="B102">
        <v>5</v>
      </c>
      <c r="C102">
        <v>300</v>
      </c>
      <c r="D102">
        <v>3</v>
      </c>
      <c r="E102">
        <v>17</v>
      </c>
      <c r="F102">
        <v>2</v>
      </c>
      <c r="G102">
        <v>23</v>
      </c>
      <c r="H102">
        <v>14</v>
      </c>
      <c r="I102">
        <v>0.24</v>
      </c>
      <c r="J102">
        <f t="shared" si="6"/>
        <v>9</v>
      </c>
      <c r="K102" s="14">
        <f t="shared" si="7"/>
        <v>0.6086956521739131</v>
      </c>
      <c r="L102">
        <v>35</v>
      </c>
      <c r="M102">
        <v>0.055</v>
      </c>
      <c r="P102">
        <v>17</v>
      </c>
      <c r="Q102">
        <v>5</v>
      </c>
      <c r="R102">
        <v>300</v>
      </c>
      <c r="S102" s="1">
        <f t="shared" si="8"/>
        <v>21.304347826086957</v>
      </c>
      <c r="T102" s="14">
        <f t="shared" si="9"/>
        <v>0.017142857142857144</v>
      </c>
      <c r="U102" s="14">
        <f t="shared" si="10"/>
        <v>0.3652173913043478</v>
      </c>
      <c r="V102" s="14"/>
      <c r="X102">
        <v>300</v>
      </c>
      <c r="Y102" s="14">
        <v>0.017142857142857144</v>
      </c>
      <c r="Z102" s="14">
        <v>0.3652173913043478</v>
      </c>
      <c r="AA102" s="18">
        <v>0.6086956521739131</v>
      </c>
      <c r="AD102">
        <v>17</v>
      </c>
      <c r="AE102" s="1">
        <v>21.304347826086957</v>
      </c>
    </row>
    <row r="103" spans="1:31" ht="12">
      <c r="A103">
        <v>17</v>
      </c>
      <c r="B103">
        <v>5</v>
      </c>
      <c r="C103">
        <v>300</v>
      </c>
      <c r="D103">
        <v>3</v>
      </c>
      <c r="E103">
        <v>17</v>
      </c>
      <c r="F103">
        <v>3</v>
      </c>
      <c r="G103">
        <v>30</v>
      </c>
      <c r="H103">
        <v>25</v>
      </c>
      <c r="I103">
        <v>0.462</v>
      </c>
      <c r="J103">
        <f t="shared" si="6"/>
        <v>5</v>
      </c>
      <c r="K103" s="14">
        <f t="shared" si="7"/>
        <v>0.8333333333333334</v>
      </c>
      <c r="L103">
        <v>30</v>
      </c>
      <c r="M103">
        <v>0.052</v>
      </c>
      <c r="P103">
        <v>17</v>
      </c>
      <c r="Q103">
        <v>5</v>
      </c>
      <c r="R103">
        <v>300</v>
      </c>
      <c r="S103" s="1">
        <f t="shared" si="8"/>
        <v>25</v>
      </c>
      <c r="T103" s="14">
        <f t="shared" si="9"/>
        <v>0.01848</v>
      </c>
      <c r="U103" s="14">
        <f t="shared" si="10"/>
        <v>0.462</v>
      </c>
      <c r="V103" s="14"/>
      <c r="X103">
        <v>300</v>
      </c>
      <c r="Y103" s="14">
        <v>0.01848</v>
      </c>
      <c r="Z103" s="14">
        <v>0.462</v>
      </c>
      <c r="AA103" s="18">
        <v>0.8333333333333334</v>
      </c>
      <c r="AD103">
        <v>17</v>
      </c>
      <c r="AE103" s="1">
        <v>25</v>
      </c>
    </row>
    <row r="104" spans="1:31" ht="12">
      <c r="A104">
        <v>17</v>
      </c>
      <c r="B104">
        <v>5</v>
      </c>
      <c r="C104">
        <v>300</v>
      </c>
      <c r="D104">
        <v>3</v>
      </c>
      <c r="E104">
        <v>17</v>
      </c>
      <c r="F104">
        <v>4</v>
      </c>
      <c r="G104">
        <v>36</v>
      </c>
      <c r="H104">
        <v>31</v>
      </c>
      <c r="I104">
        <v>0.562</v>
      </c>
      <c r="J104">
        <f t="shared" si="6"/>
        <v>5</v>
      </c>
      <c r="K104" s="14">
        <f t="shared" si="7"/>
        <v>0.8611111111111112</v>
      </c>
      <c r="L104">
        <v>37</v>
      </c>
      <c r="M104">
        <v>0.067</v>
      </c>
      <c r="N104">
        <v>2</v>
      </c>
      <c r="P104">
        <v>17</v>
      </c>
      <c r="Q104">
        <v>5</v>
      </c>
      <c r="R104">
        <v>300</v>
      </c>
      <c r="S104" s="1">
        <f t="shared" si="8"/>
        <v>31.861111111111114</v>
      </c>
      <c r="T104" s="14">
        <f t="shared" si="9"/>
        <v>0.018129032258064517</v>
      </c>
      <c r="U104" s="14">
        <f t="shared" si="10"/>
        <v>0.5776111111111112</v>
      </c>
      <c r="V104" s="14"/>
      <c r="X104">
        <v>300</v>
      </c>
      <c r="Y104" s="14">
        <v>0.018129032258064517</v>
      </c>
      <c r="Z104" s="14">
        <v>0.5776111111111112</v>
      </c>
      <c r="AA104" s="18">
        <v>0.8611111111111112</v>
      </c>
      <c r="AD104">
        <v>17</v>
      </c>
      <c r="AE104" s="1">
        <v>31.861111111111114</v>
      </c>
    </row>
    <row r="105" spans="1:31" ht="12">
      <c r="A105">
        <v>17</v>
      </c>
      <c r="B105">
        <v>5</v>
      </c>
      <c r="C105">
        <v>300</v>
      </c>
      <c r="D105">
        <v>3</v>
      </c>
      <c r="E105">
        <v>17</v>
      </c>
      <c r="F105">
        <v>5</v>
      </c>
      <c r="G105">
        <v>15</v>
      </c>
      <c r="H105">
        <v>6</v>
      </c>
      <c r="I105">
        <v>0.162</v>
      </c>
      <c r="J105">
        <f t="shared" si="6"/>
        <v>9</v>
      </c>
      <c r="K105" s="14">
        <f t="shared" si="7"/>
        <v>0.4</v>
      </c>
      <c r="L105">
        <v>14</v>
      </c>
      <c r="M105">
        <v>0.034</v>
      </c>
      <c r="N105">
        <v>6</v>
      </c>
      <c r="P105">
        <v>17</v>
      </c>
      <c r="Q105">
        <v>5</v>
      </c>
      <c r="R105">
        <v>300</v>
      </c>
      <c r="S105" s="1">
        <f t="shared" si="8"/>
        <v>5.6000000000000005</v>
      </c>
      <c r="T105" s="14">
        <f t="shared" si="9"/>
        <v>0.027</v>
      </c>
      <c r="U105" s="14">
        <f t="shared" si="10"/>
        <v>0.1512</v>
      </c>
      <c r="V105" s="14"/>
      <c r="X105">
        <v>300</v>
      </c>
      <c r="Y105" s="14">
        <v>0.027</v>
      </c>
      <c r="Z105" s="14">
        <v>0.1512</v>
      </c>
      <c r="AA105" s="18">
        <v>0.4</v>
      </c>
      <c r="AD105">
        <v>17</v>
      </c>
      <c r="AE105" s="1">
        <v>5.6</v>
      </c>
    </row>
    <row r="106" spans="1:31" ht="12">
      <c r="A106">
        <v>17</v>
      </c>
      <c r="B106">
        <v>5</v>
      </c>
      <c r="C106">
        <v>300</v>
      </c>
      <c r="D106">
        <v>3</v>
      </c>
      <c r="E106">
        <v>17</v>
      </c>
      <c r="F106">
        <v>6</v>
      </c>
      <c r="G106">
        <v>22</v>
      </c>
      <c r="H106">
        <v>18</v>
      </c>
      <c r="I106">
        <v>0.357</v>
      </c>
      <c r="J106">
        <f t="shared" si="6"/>
        <v>4</v>
      </c>
      <c r="K106" s="14">
        <f t="shared" si="7"/>
        <v>0.8181818181818182</v>
      </c>
      <c r="L106">
        <v>22</v>
      </c>
      <c r="M106">
        <v>0.043</v>
      </c>
      <c r="P106">
        <v>17</v>
      </c>
      <c r="Q106">
        <v>5</v>
      </c>
      <c r="R106">
        <v>300</v>
      </c>
      <c r="S106" s="1">
        <f t="shared" si="8"/>
        <v>18</v>
      </c>
      <c r="T106" s="14">
        <f t="shared" si="9"/>
        <v>0.01983333333333333</v>
      </c>
      <c r="U106" s="14">
        <f t="shared" si="10"/>
        <v>0.357</v>
      </c>
      <c r="V106" s="14"/>
      <c r="X106">
        <v>300</v>
      </c>
      <c r="Y106" s="14">
        <v>0.01983333333333333</v>
      </c>
      <c r="Z106" s="14">
        <v>0.357</v>
      </c>
      <c r="AA106" s="18">
        <v>0.8181818181818182</v>
      </c>
      <c r="AD106">
        <v>17</v>
      </c>
      <c r="AE106" s="1">
        <v>18</v>
      </c>
    </row>
    <row r="107" spans="1:32" ht="12">
      <c r="A107">
        <v>18</v>
      </c>
      <c r="B107">
        <v>3</v>
      </c>
      <c r="C107">
        <v>100</v>
      </c>
      <c r="D107">
        <v>3</v>
      </c>
      <c r="E107">
        <v>18</v>
      </c>
      <c r="F107">
        <v>1</v>
      </c>
      <c r="G107">
        <v>11</v>
      </c>
      <c r="H107">
        <v>7</v>
      </c>
      <c r="I107">
        <v>0.2</v>
      </c>
      <c r="J107">
        <f t="shared" si="6"/>
        <v>4</v>
      </c>
      <c r="K107" s="14">
        <f t="shared" si="7"/>
        <v>0.6363636363636364</v>
      </c>
      <c r="L107">
        <v>12</v>
      </c>
      <c r="M107">
        <v>0.03</v>
      </c>
      <c r="P107">
        <v>18</v>
      </c>
      <c r="Q107">
        <v>3</v>
      </c>
      <c r="R107">
        <v>100</v>
      </c>
      <c r="S107" s="1">
        <f t="shared" si="8"/>
        <v>7.636363636363637</v>
      </c>
      <c r="T107" s="14">
        <f t="shared" si="9"/>
        <v>0.028571428571428574</v>
      </c>
      <c r="U107" s="14">
        <f t="shared" si="10"/>
        <v>0.2181818181818182</v>
      </c>
      <c r="V107" s="14"/>
      <c r="W107">
        <v>26</v>
      </c>
      <c r="X107">
        <v>100</v>
      </c>
      <c r="Y107" s="14">
        <v>0.028571428571428574</v>
      </c>
      <c r="Z107" s="14">
        <v>0.2181818181818182</v>
      </c>
      <c r="AA107" s="18">
        <v>0.6363636363636364</v>
      </c>
      <c r="AD107">
        <v>18</v>
      </c>
      <c r="AE107" s="1">
        <v>7.636363636363637</v>
      </c>
      <c r="AF107" s="1">
        <f>AVERAGE(AE107:AE112)</f>
        <v>20.721400168626804</v>
      </c>
    </row>
    <row r="108" spans="1:31" ht="12">
      <c r="A108">
        <v>18</v>
      </c>
      <c r="B108">
        <v>3</v>
      </c>
      <c r="C108">
        <v>100</v>
      </c>
      <c r="D108">
        <v>3</v>
      </c>
      <c r="E108">
        <v>18</v>
      </c>
      <c r="F108">
        <v>2</v>
      </c>
      <c r="G108">
        <v>27</v>
      </c>
      <c r="H108">
        <v>23</v>
      </c>
      <c r="I108">
        <v>0.631</v>
      </c>
      <c r="J108">
        <f t="shared" si="6"/>
        <v>4</v>
      </c>
      <c r="K108" s="14">
        <f t="shared" si="7"/>
        <v>0.8518518518518519</v>
      </c>
      <c r="L108">
        <v>33</v>
      </c>
      <c r="M108">
        <v>0.059</v>
      </c>
      <c r="P108">
        <v>18</v>
      </c>
      <c r="Q108">
        <v>3</v>
      </c>
      <c r="R108">
        <v>100</v>
      </c>
      <c r="S108" s="1">
        <f t="shared" si="8"/>
        <v>28.11111111111111</v>
      </c>
      <c r="T108" s="14">
        <f t="shared" si="9"/>
        <v>0.02743478260869565</v>
      </c>
      <c r="U108" s="14">
        <f t="shared" si="10"/>
        <v>0.7712222222222221</v>
      </c>
      <c r="V108" s="14"/>
      <c r="X108">
        <v>100</v>
      </c>
      <c r="Y108" s="14">
        <v>0.02743478260869565</v>
      </c>
      <c r="Z108" s="14">
        <v>0.7712222222222221</v>
      </c>
      <c r="AA108" s="18">
        <v>0.8518518518518519</v>
      </c>
      <c r="AD108">
        <v>18</v>
      </c>
      <c r="AE108" s="1">
        <v>28.11111111111111</v>
      </c>
    </row>
    <row r="109" spans="1:31" ht="12">
      <c r="A109">
        <v>18</v>
      </c>
      <c r="B109">
        <v>3</v>
      </c>
      <c r="C109">
        <v>100</v>
      </c>
      <c r="D109">
        <v>3</v>
      </c>
      <c r="E109">
        <v>18</v>
      </c>
      <c r="F109">
        <v>3</v>
      </c>
      <c r="G109">
        <v>29</v>
      </c>
      <c r="H109">
        <v>23</v>
      </c>
      <c r="I109">
        <v>0.553</v>
      </c>
      <c r="J109">
        <f t="shared" si="6"/>
        <v>6</v>
      </c>
      <c r="K109" s="14">
        <f t="shared" si="7"/>
        <v>0.7931034482758621</v>
      </c>
      <c r="L109">
        <v>13</v>
      </c>
      <c r="M109">
        <v>0.027</v>
      </c>
      <c r="N109">
        <v>1</v>
      </c>
      <c r="P109">
        <v>18</v>
      </c>
      <c r="Q109">
        <v>3</v>
      </c>
      <c r="R109">
        <v>100</v>
      </c>
      <c r="S109" s="1">
        <f t="shared" si="8"/>
        <v>10.310344827586206</v>
      </c>
      <c r="T109" s="14">
        <f t="shared" si="9"/>
        <v>0.024043478260869566</v>
      </c>
      <c r="U109" s="14">
        <f t="shared" si="10"/>
        <v>0.24789655172413794</v>
      </c>
      <c r="V109" s="14"/>
      <c r="X109">
        <v>100</v>
      </c>
      <c r="Y109" s="14">
        <v>0.024043478260869566</v>
      </c>
      <c r="Z109" s="14">
        <v>0.24789655172413794</v>
      </c>
      <c r="AA109" s="18">
        <v>0.7931034482758621</v>
      </c>
      <c r="AD109">
        <v>18</v>
      </c>
      <c r="AE109" s="1">
        <v>10.310344827586206</v>
      </c>
    </row>
    <row r="110" spans="1:31" ht="12">
      <c r="A110">
        <v>18</v>
      </c>
      <c r="B110">
        <v>3</v>
      </c>
      <c r="C110">
        <v>100</v>
      </c>
      <c r="D110">
        <v>3</v>
      </c>
      <c r="E110">
        <v>18</v>
      </c>
      <c r="F110">
        <v>4</v>
      </c>
      <c r="G110">
        <v>19</v>
      </c>
      <c r="H110">
        <v>11</v>
      </c>
      <c r="I110">
        <v>0.302</v>
      </c>
      <c r="J110">
        <f t="shared" si="6"/>
        <v>8</v>
      </c>
      <c r="K110" s="14">
        <f t="shared" si="7"/>
        <v>0.5789473684210527</v>
      </c>
      <c r="L110">
        <v>24</v>
      </c>
      <c r="M110">
        <v>0.045</v>
      </c>
      <c r="N110">
        <v>5</v>
      </c>
      <c r="P110">
        <v>18</v>
      </c>
      <c r="Q110">
        <v>3</v>
      </c>
      <c r="R110">
        <v>100</v>
      </c>
      <c r="S110" s="1">
        <f t="shared" si="8"/>
        <v>13.894736842105264</v>
      </c>
      <c r="T110" s="14">
        <f t="shared" si="9"/>
        <v>0.027454545454545454</v>
      </c>
      <c r="U110" s="14">
        <f t="shared" si="10"/>
        <v>0.3814736842105263</v>
      </c>
      <c r="V110" s="14"/>
      <c r="X110">
        <v>100</v>
      </c>
      <c r="Y110" s="14">
        <v>0.027454545454545454</v>
      </c>
      <c r="Z110" s="14">
        <v>0.3814736842105263</v>
      </c>
      <c r="AA110" s="18">
        <v>0.5789473684210527</v>
      </c>
      <c r="AD110">
        <v>18</v>
      </c>
      <c r="AE110" s="1">
        <v>13.894736842105264</v>
      </c>
    </row>
    <row r="111" spans="1:31" ht="12">
      <c r="A111">
        <v>18</v>
      </c>
      <c r="B111">
        <v>3</v>
      </c>
      <c r="C111">
        <v>100</v>
      </c>
      <c r="D111">
        <v>3</v>
      </c>
      <c r="E111">
        <v>18</v>
      </c>
      <c r="F111">
        <v>5</v>
      </c>
      <c r="G111">
        <v>32</v>
      </c>
      <c r="H111">
        <v>25</v>
      </c>
      <c r="I111">
        <v>0.563</v>
      </c>
      <c r="J111">
        <f t="shared" si="6"/>
        <v>7</v>
      </c>
      <c r="K111" s="14">
        <f t="shared" si="7"/>
        <v>0.78125</v>
      </c>
      <c r="L111">
        <v>33</v>
      </c>
      <c r="M111">
        <v>0.075</v>
      </c>
      <c r="P111">
        <v>18</v>
      </c>
      <c r="Q111">
        <v>3</v>
      </c>
      <c r="R111">
        <v>100</v>
      </c>
      <c r="S111" s="1">
        <f t="shared" si="8"/>
        <v>25.78125</v>
      </c>
      <c r="T111" s="14">
        <f t="shared" si="9"/>
        <v>0.02252</v>
      </c>
      <c r="U111" s="14">
        <f t="shared" si="10"/>
        <v>0.5805937499999999</v>
      </c>
      <c r="V111" s="14"/>
      <c r="X111">
        <v>100</v>
      </c>
      <c r="Y111" s="14">
        <v>0.02252</v>
      </c>
      <c r="Z111" s="14">
        <v>0.5805937499999999</v>
      </c>
      <c r="AA111" s="18">
        <v>0.78125</v>
      </c>
      <c r="AD111">
        <v>18</v>
      </c>
      <c r="AE111" s="1">
        <v>25.78125</v>
      </c>
    </row>
    <row r="112" spans="1:31" ht="12">
      <c r="A112">
        <v>18</v>
      </c>
      <c r="B112">
        <v>3</v>
      </c>
      <c r="C112">
        <v>100</v>
      </c>
      <c r="D112">
        <v>3</v>
      </c>
      <c r="E112">
        <v>18</v>
      </c>
      <c r="F112">
        <v>6</v>
      </c>
      <c r="G112">
        <v>37</v>
      </c>
      <c r="H112">
        <v>34</v>
      </c>
      <c r="I112">
        <v>0.624</v>
      </c>
      <c r="J112">
        <f t="shared" si="6"/>
        <v>3</v>
      </c>
      <c r="K112" s="14">
        <f t="shared" si="7"/>
        <v>0.918918918918919</v>
      </c>
      <c r="L112">
        <v>42</v>
      </c>
      <c r="M112">
        <v>0.063</v>
      </c>
      <c r="P112">
        <v>18</v>
      </c>
      <c r="Q112">
        <v>3</v>
      </c>
      <c r="R112">
        <v>100</v>
      </c>
      <c r="S112" s="1">
        <f t="shared" si="8"/>
        <v>38.5945945945946</v>
      </c>
      <c r="T112" s="14">
        <f t="shared" si="9"/>
        <v>0.01835294117647059</v>
      </c>
      <c r="U112" s="14">
        <f t="shared" si="10"/>
        <v>0.7083243243243244</v>
      </c>
      <c r="V112" s="14"/>
      <c r="X112">
        <v>100</v>
      </c>
      <c r="Y112" s="14">
        <v>0.01835294117647059</v>
      </c>
      <c r="Z112" s="14">
        <v>0.7083243243243244</v>
      </c>
      <c r="AA112" s="18">
        <v>0.918918918918919</v>
      </c>
      <c r="AD112">
        <v>18</v>
      </c>
      <c r="AE112" s="1">
        <v>38.5945945945946</v>
      </c>
    </row>
    <row r="113" spans="1:32" ht="12">
      <c r="A113">
        <v>19</v>
      </c>
      <c r="B113">
        <v>3</v>
      </c>
      <c r="C113">
        <v>100</v>
      </c>
      <c r="D113">
        <v>4</v>
      </c>
      <c r="E113">
        <v>19</v>
      </c>
      <c r="F113">
        <v>1</v>
      </c>
      <c r="G113">
        <v>27</v>
      </c>
      <c r="H113">
        <v>16</v>
      </c>
      <c r="I113">
        <v>0.429</v>
      </c>
      <c r="J113">
        <f t="shared" si="6"/>
        <v>11</v>
      </c>
      <c r="K113" s="14">
        <f t="shared" si="7"/>
        <v>0.5925925925925926</v>
      </c>
      <c r="L113">
        <v>30</v>
      </c>
      <c r="M113">
        <v>0.056</v>
      </c>
      <c r="P113">
        <v>19</v>
      </c>
      <c r="Q113">
        <v>3</v>
      </c>
      <c r="R113">
        <v>100</v>
      </c>
      <c r="S113" s="1">
        <f t="shared" si="8"/>
        <v>17.77777777777778</v>
      </c>
      <c r="T113" s="14">
        <f t="shared" si="9"/>
        <v>0.0268125</v>
      </c>
      <c r="U113" s="14">
        <f t="shared" si="10"/>
        <v>0.4766666666666667</v>
      </c>
      <c r="V113" s="14"/>
      <c r="W113">
        <v>22</v>
      </c>
      <c r="X113">
        <v>100</v>
      </c>
      <c r="Y113" s="14">
        <v>0.0268125</v>
      </c>
      <c r="Z113" s="14">
        <v>0.4766666666666667</v>
      </c>
      <c r="AA113" s="18">
        <v>0.5925925925925926</v>
      </c>
      <c r="AD113">
        <v>19</v>
      </c>
      <c r="AE113" s="1">
        <v>17.77777777777778</v>
      </c>
      <c r="AF113" s="1">
        <f>AVERAGE(AE113:AE118)</f>
        <v>15.54386574074074</v>
      </c>
    </row>
    <row r="114" spans="1:31" ht="12">
      <c r="A114">
        <v>19</v>
      </c>
      <c r="B114">
        <v>3</v>
      </c>
      <c r="C114">
        <v>100</v>
      </c>
      <c r="D114">
        <v>4</v>
      </c>
      <c r="E114">
        <v>19</v>
      </c>
      <c r="F114">
        <v>2</v>
      </c>
      <c r="G114">
        <v>32</v>
      </c>
      <c r="H114">
        <v>19</v>
      </c>
      <c r="I114">
        <v>0.553</v>
      </c>
      <c r="J114">
        <f t="shared" si="6"/>
        <v>13</v>
      </c>
      <c r="K114" s="14">
        <f t="shared" si="7"/>
        <v>0.59375</v>
      </c>
      <c r="L114">
        <v>33</v>
      </c>
      <c r="M114">
        <v>0.071</v>
      </c>
      <c r="P114">
        <v>19</v>
      </c>
      <c r="Q114">
        <v>3</v>
      </c>
      <c r="R114">
        <v>100</v>
      </c>
      <c r="S114" s="1">
        <f t="shared" si="8"/>
        <v>19.59375</v>
      </c>
      <c r="T114" s="14">
        <f t="shared" si="9"/>
        <v>0.029105263157894738</v>
      </c>
      <c r="U114" s="14">
        <f t="shared" si="10"/>
        <v>0.5702812500000001</v>
      </c>
      <c r="V114" s="14"/>
      <c r="X114">
        <v>100</v>
      </c>
      <c r="Y114" s="14">
        <v>0.029105263157894738</v>
      </c>
      <c r="Z114" s="14">
        <v>0.5702812500000001</v>
      </c>
      <c r="AA114" s="18">
        <v>0.59375</v>
      </c>
      <c r="AD114">
        <v>19</v>
      </c>
      <c r="AE114" s="1">
        <v>19.59375</v>
      </c>
    </row>
    <row r="115" spans="1:31" ht="12">
      <c r="A115">
        <v>19</v>
      </c>
      <c r="B115">
        <v>3</v>
      </c>
      <c r="C115">
        <v>100</v>
      </c>
      <c r="D115">
        <v>4</v>
      </c>
      <c r="E115">
        <v>19</v>
      </c>
      <c r="F115">
        <v>3</v>
      </c>
      <c r="G115">
        <v>32</v>
      </c>
      <c r="H115">
        <v>18</v>
      </c>
      <c r="I115">
        <v>0.473</v>
      </c>
      <c r="J115">
        <f t="shared" si="6"/>
        <v>14</v>
      </c>
      <c r="K115" s="14">
        <f t="shared" si="7"/>
        <v>0.5625</v>
      </c>
      <c r="L115">
        <v>34</v>
      </c>
      <c r="M115">
        <v>0.054</v>
      </c>
      <c r="N115">
        <v>1</v>
      </c>
      <c r="P115">
        <v>19</v>
      </c>
      <c r="Q115">
        <v>3</v>
      </c>
      <c r="R115">
        <v>100</v>
      </c>
      <c r="S115" s="1">
        <f t="shared" si="8"/>
        <v>19.125</v>
      </c>
      <c r="T115" s="14">
        <f t="shared" si="9"/>
        <v>0.026277777777777775</v>
      </c>
      <c r="U115" s="14">
        <f t="shared" si="10"/>
        <v>0.5025624999999999</v>
      </c>
      <c r="V115" s="14"/>
      <c r="X115">
        <v>100</v>
      </c>
      <c r="Y115" s="14">
        <v>0.026277777777777775</v>
      </c>
      <c r="Z115" s="14">
        <v>0.5025624999999999</v>
      </c>
      <c r="AA115" s="18">
        <v>0.5625</v>
      </c>
      <c r="AD115">
        <v>19</v>
      </c>
      <c r="AE115" s="1">
        <v>19.125</v>
      </c>
    </row>
    <row r="116" spans="1:31" ht="12">
      <c r="A116">
        <v>19</v>
      </c>
      <c r="B116">
        <v>3</v>
      </c>
      <c r="C116">
        <v>100</v>
      </c>
      <c r="D116">
        <v>4</v>
      </c>
      <c r="E116">
        <v>19</v>
      </c>
      <c r="F116">
        <v>4</v>
      </c>
      <c r="G116">
        <v>21</v>
      </c>
      <c r="H116">
        <v>14</v>
      </c>
      <c r="I116">
        <v>0.351</v>
      </c>
      <c r="J116">
        <f t="shared" si="6"/>
        <v>7</v>
      </c>
      <c r="K116" s="14">
        <f t="shared" si="7"/>
        <v>0.6666666666666666</v>
      </c>
      <c r="L116">
        <v>22</v>
      </c>
      <c r="M116">
        <v>0.034</v>
      </c>
      <c r="P116">
        <v>19</v>
      </c>
      <c r="Q116">
        <v>3</v>
      </c>
      <c r="R116">
        <v>100</v>
      </c>
      <c r="S116" s="1">
        <f t="shared" si="8"/>
        <v>14.666666666666666</v>
      </c>
      <c r="T116" s="14">
        <f t="shared" si="9"/>
        <v>0.02507142857142857</v>
      </c>
      <c r="U116" s="14">
        <f t="shared" si="10"/>
        <v>0.3677142857142857</v>
      </c>
      <c r="V116" s="14"/>
      <c r="X116">
        <v>100</v>
      </c>
      <c r="Y116" s="14">
        <v>0.02507142857142857</v>
      </c>
      <c r="Z116" s="14">
        <v>0.3677142857142857</v>
      </c>
      <c r="AA116" s="18">
        <v>0.6666666666666666</v>
      </c>
      <c r="AD116">
        <v>19</v>
      </c>
      <c r="AE116" s="1">
        <v>14.666666666666666</v>
      </c>
    </row>
    <row r="117" spans="1:31" ht="12">
      <c r="A117">
        <v>19</v>
      </c>
      <c r="B117">
        <v>3</v>
      </c>
      <c r="C117">
        <v>100</v>
      </c>
      <c r="D117">
        <v>4</v>
      </c>
      <c r="E117">
        <v>19</v>
      </c>
      <c r="F117">
        <v>5</v>
      </c>
      <c r="G117">
        <v>20</v>
      </c>
      <c r="H117">
        <v>1</v>
      </c>
      <c r="I117">
        <v>0.03</v>
      </c>
      <c r="J117">
        <f t="shared" si="6"/>
        <v>19</v>
      </c>
      <c r="K117" s="14">
        <f t="shared" si="7"/>
        <v>0.05</v>
      </c>
      <c r="L117">
        <v>22</v>
      </c>
      <c r="M117">
        <v>0.047</v>
      </c>
      <c r="N117">
        <v>7</v>
      </c>
      <c r="P117">
        <v>19</v>
      </c>
      <c r="Q117">
        <v>3</v>
      </c>
      <c r="R117">
        <v>100</v>
      </c>
      <c r="S117" s="1">
        <f t="shared" si="8"/>
        <v>1.1</v>
      </c>
      <c r="T117" s="14">
        <f t="shared" si="9"/>
        <v>0.03</v>
      </c>
      <c r="U117" s="14">
        <f t="shared" si="10"/>
        <v>0.033</v>
      </c>
      <c r="V117" s="14"/>
      <c r="X117">
        <v>100</v>
      </c>
      <c r="Y117" s="14">
        <v>0.03</v>
      </c>
      <c r="Z117" s="14">
        <v>0.033</v>
      </c>
      <c r="AA117" s="18">
        <v>0.05</v>
      </c>
      <c r="AD117">
        <v>19</v>
      </c>
      <c r="AE117" s="1">
        <v>1.1</v>
      </c>
    </row>
    <row r="118" spans="1:31" ht="12">
      <c r="A118">
        <v>19</v>
      </c>
      <c r="B118">
        <v>3</v>
      </c>
      <c r="C118">
        <v>100</v>
      </c>
      <c r="D118">
        <v>4</v>
      </c>
      <c r="E118">
        <v>19</v>
      </c>
      <c r="F118">
        <v>6</v>
      </c>
      <c r="G118">
        <v>33</v>
      </c>
      <c r="H118">
        <v>21</v>
      </c>
      <c r="I118">
        <v>0.516</v>
      </c>
      <c r="J118">
        <f t="shared" si="6"/>
        <v>12</v>
      </c>
      <c r="K118" s="14">
        <f t="shared" si="7"/>
        <v>0.6363636363636364</v>
      </c>
      <c r="L118">
        <v>33</v>
      </c>
      <c r="M118">
        <v>0.054</v>
      </c>
      <c r="N118">
        <v>5</v>
      </c>
      <c r="P118">
        <v>19</v>
      </c>
      <c r="Q118">
        <v>3</v>
      </c>
      <c r="R118">
        <v>100</v>
      </c>
      <c r="S118" s="1">
        <f t="shared" si="8"/>
        <v>21</v>
      </c>
      <c r="T118" s="14">
        <f t="shared" si="9"/>
        <v>0.02457142857142857</v>
      </c>
      <c r="U118" s="14">
        <f t="shared" si="10"/>
        <v>0.516</v>
      </c>
      <c r="V118" s="14"/>
      <c r="X118">
        <v>100</v>
      </c>
      <c r="Y118" s="14">
        <v>0.02457142857142857</v>
      </c>
      <c r="Z118" s="14">
        <v>0.516</v>
      </c>
      <c r="AA118" s="18">
        <v>0.6363636363636364</v>
      </c>
      <c r="AD118">
        <v>19</v>
      </c>
      <c r="AE118" s="1">
        <v>21</v>
      </c>
    </row>
    <row r="119" spans="1:32" ht="12">
      <c r="A119">
        <v>20</v>
      </c>
      <c r="B119">
        <v>5</v>
      </c>
      <c r="C119">
        <v>300</v>
      </c>
      <c r="D119">
        <v>4</v>
      </c>
      <c r="E119">
        <v>20</v>
      </c>
      <c r="F119">
        <v>1</v>
      </c>
      <c r="G119">
        <v>85</v>
      </c>
      <c r="H119">
        <v>37</v>
      </c>
      <c r="I119">
        <v>0.88</v>
      </c>
      <c r="J119">
        <f t="shared" si="6"/>
        <v>48</v>
      </c>
      <c r="K119" s="14">
        <f t="shared" si="7"/>
        <v>0.43529411764705883</v>
      </c>
      <c r="L119">
        <v>92</v>
      </c>
      <c r="M119">
        <v>0.127</v>
      </c>
      <c r="P119">
        <v>20</v>
      </c>
      <c r="Q119">
        <v>5</v>
      </c>
      <c r="R119">
        <v>300</v>
      </c>
      <c r="S119" s="1">
        <f t="shared" si="8"/>
        <v>40.04705882352941</v>
      </c>
      <c r="T119" s="14">
        <f t="shared" si="9"/>
        <v>0.023783783783783784</v>
      </c>
      <c r="U119" s="14">
        <f t="shared" si="10"/>
        <v>0.9524705882352941</v>
      </c>
      <c r="V119" s="14"/>
      <c r="W119">
        <v>21</v>
      </c>
      <c r="X119">
        <v>300</v>
      </c>
      <c r="Y119" s="14">
        <v>0.023783783783783784</v>
      </c>
      <c r="Z119" s="14">
        <v>0.9524705882352941</v>
      </c>
      <c r="AA119" s="18">
        <v>0.43529411764705883</v>
      </c>
      <c r="AD119">
        <v>20</v>
      </c>
      <c r="AE119" s="1">
        <v>40.04705882352941</v>
      </c>
      <c r="AF119" s="1">
        <f>AVERAGE(AE119:AE124)</f>
        <v>11.398041491258011</v>
      </c>
    </row>
    <row r="120" spans="1:31" ht="12">
      <c r="A120">
        <v>20</v>
      </c>
      <c r="B120">
        <v>5</v>
      </c>
      <c r="C120">
        <v>300</v>
      </c>
      <c r="D120">
        <v>4</v>
      </c>
      <c r="E120">
        <v>20</v>
      </c>
      <c r="F120">
        <v>2</v>
      </c>
      <c r="G120">
        <v>11</v>
      </c>
      <c r="H120">
        <v>1</v>
      </c>
      <c r="I120">
        <v>0.024</v>
      </c>
      <c r="J120">
        <f t="shared" si="6"/>
        <v>10</v>
      </c>
      <c r="K120" s="14">
        <f t="shared" si="7"/>
        <v>0.09090909090909091</v>
      </c>
      <c r="L120">
        <v>14</v>
      </c>
      <c r="M120">
        <v>0.041</v>
      </c>
      <c r="P120">
        <v>20</v>
      </c>
      <c r="Q120">
        <v>5</v>
      </c>
      <c r="R120">
        <v>300</v>
      </c>
      <c r="S120" s="1">
        <f t="shared" si="8"/>
        <v>1.2727272727272727</v>
      </c>
      <c r="T120" s="14">
        <f t="shared" si="9"/>
        <v>0.024</v>
      </c>
      <c r="U120" s="14">
        <f t="shared" si="10"/>
        <v>0.030545454545454546</v>
      </c>
      <c r="V120" s="14"/>
      <c r="X120">
        <v>300</v>
      </c>
      <c r="Y120" s="14">
        <v>0.024</v>
      </c>
      <c r="Z120" s="14">
        <v>0.030545454545454546</v>
      </c>
      <c r="AA120" s="18">
        <v>0.09090909090909091</v>
      </c>
      <c r="AD120">
        <v>20</v>
      </c>
      <c r="AE120" s="1">
        <v>1.2727272727272727</v>
      </c>
    </row>
    <row r="121" spans="1:31" ht="12">
      <c r="A121">
        <v>20</v>
      </c>
      <c r="B121">
        <v>5</v>
      </c>
      <c r="C121">
        <v>300</v>
      </c>
      <c r="D121">
        <v>4</v>
      </c>
      <c r="E121">
        <v>20</v>
      </c>
      <c r="F121">
        <v>3</v>
      </c>
      <c r="G121">
        <v>47</v>
      </c>
      <c r="H121">
        <v>7</v>
      </c>
      <c r="I121">
        <v>0.063</v>
      </c>
      <c r="J121">
        <f t="shared" si="6"/>
        <v>40</v>
      </c>
      <c r="K121" s="14">
        <f t="shared" si="7"/>
        <v>0.14893617021276595</v>
      </c>
      <c r="L121">
        <v>49</v>
      </c>
      <c r="M121">
        <v>0.074</v>
      </c>
      <c r="P121">
        <v>20</v>
      </c>
      <c r="Q121">
        <v>5</v>
      </c>
      <c r="R121">
        <v>300</v>
      </c>
      <c r="S121" s="1">
        <f t="shared" si="8"/>
        <v>7.297872340425531</v>
      </c>
      <c r="T121" s="14">
        <f t="shared" si="9"/>
        <v>0.009</v>
      </c>
      <c r="U121" s="14">
        <f t="shared" si="10"/>
        <v>0.06568085106382977</v>
      </c>
      <c r="V121" s="14"/>
      <c r="X121">
        <v>300</v>
      </c>
      <c r="Y121" s="14">
        <v>0.009</v>
      </c>
      <c r="Z121" s="14">
        <v>0.06568085106382977</v>
      </c>
      <c r="AA121" s="18">
        <v>0.14893617021276595</v>
      </c>
      <c r="AD121">
        <v>20</v>
      </c>
      <c r="AE121" s="1">
        <v>7.297872340425531</v>
      </c>
    </row>
    <row r="122" spans="1:31" ht="12">
      <c r="A122">
        <v>20</v>
      </c>
      <c r="B122">
        <v>5</v>
      </c>
      <c r="C122">
        <v>300</v>
      </c>
      <c r="D122">
        <v>4</v>
      </c>
      <c r="E122">
        <v>20</v>
      </c>
      <c r="F122">
        <v>4</v>
      </c>
      <c r="G122">
        <v>21</v>
      </c>
      <c r="H122">
        <v>8</v>
      </c>
      <c r="I122">
        <v>0.127</v>
      </c>
      <c r="J122">
        <f t="shared" si="6"/>
        <v>13</v>
      </c>
      <c r="K122" s="14">
        <f t="shared" si="7"/>
        <v>0.38095238095238093</v>
      </c>
      <c r="M122">
        <v>0</v>
      </c>
      <c r="P122">
        <v>20</v>
      </c>
      <c r="Q122">
        <v>5</v>
      </c>
      <c r="R122">
        <v>300</v>
      </c>
      <c r="S122" s="1">
        <f t="shared" si="8"/>
        <v>0</v>
      </c>
      <c r="T122" s="14">
        <f t="shared" si="9"/>
        <v>0.015875</v>
      </c>
      <c r="U122" s="14">
        <f t="shared" si="10"/>
        <v>0</v>
      </c>
      <c r="V122" s="14"/>
      <c r="X122">
        <v>300</v>
      </c>
      <c r="Y122" s="14">
        <v>0.015875</v>
      </c>
      <c r="Z122" s="14">
        <v>0</v>
      </c>
      <c r="AA122" s="18">
        <v>0.38095238095238093</v>
      </c>
      <c r="AD122">
        <v>20</v>
      </c>
      <c r="AE122" s="1"/>
    </row>
    <row r="123" spans="1:31" ht="12">
      <c r="A123">
        <v>20</v>
      </c>
      <c r="B123">
        <v>5</v>
      </c>
      <c r="C123">
        <v>300</v>
      </c>
      <c r="D123">
        <v>4</v>
      </c>
      <c r="E123">
        <v>20</v>
      </c>
      <c r="F123">
        <v>5</v>
      </c>
      <c r="G123">
        <v>17</v>
      </c>
      <c r="H123">
        <v>5</v>
      </c>
      <c r="I123">
        <v>0.076</v>
      </c>
      <c r="J123">
        <f t="shared" si="6"/>
        <v>12</v>
      </c>
      <c r="K123" s="14">
        <f t="shared" si="7"/>
        <v>0.29411764705882354</v>
      </c>
      <c r="L123">
        <v>16</v>
      </c>
      <c r="M123">
        <v>0.024</v>
      </c>
      <c r="N123">
        <v>1</v>
      </c>
      <c r="P123">
        <v>20</v>
      </c>
      <c r="Q123">
        <v>5</v>
      </c>
      <c r="R123">
        <v>300</v>
      </c>
      <c r="S123" s="1">
        <f t="shared" si="8"/>
        <v>4.705882352941177</v>
      </c>
      <c r="T123" s="14">
        <f t="shared" si="9"/>
        <v>0.0152</v>
      </c>
      <c r="U123" s="14">
        <f t="shared" si="10"/>
        <v>0.07152941176470588</v>
      </c>
      <c r="V123" s="14"/>
      <c r="X123">
        <v>300</v>
      </c>
      <c r="Y123" s="14">
        <v>0.0152</v>
      </c>
      <c r="Z123" s="14">
        <v>0.07152941176470588</v>
      </c>
      <c r="AA123" s="18">
        <v>0.29411764705882354</v>
      </c>
      <c r="AD123">
        <v>20</v>
      </c>
      <c r="AE123" s="1">
        <v>4.705882352941177</v>
      </c>
    </row>
    <row r="124" spans="1:31" ht="12">
      <c r="A124">
        <v>20</v>
      </c>
      <c r="B124">
        <v>5</v>
      </c>
      <c r="C124">
        <v>300</v>
      </c>
      <c r="D124">
        <v>4</v>
      </c>
      <c r="E124">
        <v>20</v>
      </c>
      <c r="F124">
        <v>6</v>
      </c>
      <c r="G124">
        <v>24</v>
      </c>
      <c r="H124">
        <v>11</v>
      </c>
      <c r="I124">
        <v>0.228</v>
      </c>
      <c r="J124">
        <f t="shared" si="6"/>
        <v>13</v>
      </c>
      <c r="K124" s="14">
        <f t="shared" si="7"/>
        <v>0.4583333333333333</v>
      </c>
      <c r="L124">
        <v>8</v>
      </c>
      <c r="M124">
        <v>0.016</v>
      </c>
      <c r="P124">
        <v>20</v>
      </c>
      <c r="Q124">
        <v>5</v>
      </c>
      <c r="R124">
        <v>300</v>
      </c>
      <c r="S124" s="1">
        <f t="shared" si="8"/>
        <v>3.6666666666666665</v>
      </c>
      <c r="T124" s="14">
        <f t="shared" si="9"/>
        <v>0.02072727272727273</v>
      </c>
      <c r="U124" s="14">
        <f t="shared" si="10"/>
        <v>0.07600000000000001</v>
      </c>
      <c r="V124" s="14"/>
      <c r="X124">
        <v>300</v>
      </c>
      <c r="Y124" s="14">
        <v>0.02072727272727273</v>
      </c>
      <c r="Z124" s="14">
        <v>0.07600000000000001</v>
      </c>
      <c r="AA124" s="18">
        <v>0.4583333333333333</v>
      </c>
      <c r="AD124">
        <v>20</v>
      </c>
      <c r="AE124" s="1">
        <v>3.6666666666666665</v>
      </c>
    </row>
    <row r="125" spans="1:32" ht="12">
      <c r="A125">
        <v>21</v>
      </c>
      <c r="B125">
        <v>3</v>
      </c>
      <c r="C125">
        <v>100</v>
      </c>
      <c r="D125">
        <v>4</v>
      </c>
      <c r="E125">
        <v>21</v>
      </c>
      <c r="F125">
        <v>1</v>
      </c>
      <c r="G125">
        <v>15</v>
      </c>
      <c r="H125">
        <v>10</v>
      </c>
      <c r="I125">
        <v>0.264</v>
      </c>
      <c r="J125">
        <f t="shared" si="6"/>
        <v>5</v>
      </c>
      <c r="K125" s="14">
        <f t="shared" si="7"/>
        <v>0.6666666666666666</v>
      </c>
      <c r="L125">
        <v>18</v>
      </c>
      <c r="M125">
        <v>0.044</v>
      </c>
      <c r="N125">
        <v>1</v>
      </c>
      <c r="P125">
        <v>21</v>
      </c>
      <c r="Q125">
        <v>3</v>
      </c>
      <c r="R125">
        <v>100</v>
      </c>
      <c r="S125" s="1">
        <f t="shared" si="8"/>
        <v>12</v>
      </c>
      <c r="T125" s="14">
        <f t="shared" si="9"/>
        <v>0.0264</v>
      </c>
      <c r="U125" s="14">
        <f t="shared" si="10"/>
        <v>0.31679999999999997</v>
      </c>
      <c r="V125" s="14"/>
      <c r="W125">
        <v>24</v>
      </c>
      <c r="X125">
        <v>100</v>
      </c>
      <c r="Y125" s="14">
        <v>0.0264</v>
      </c>
      <c r="Z125" s="14">
        <v>0.31679999999999997</v>
      </c>
      <c r="AA125" s="18">
        <v>0.6666666666666666</v>
      </c>
      <c r="AD125">
        <v>21</v>
      </c>
      <c r="AE125" s="1">
        <v>12</v>
      </c>
      <c r="AF125" s="1">
        <f>AVERAGE(AE125:AE130)</f>
        <v>17.527049423638253</v>
      </c>
    </row>
    <row r="126" spans="1:31" ht="12">
      <c r="A126">
        <v>21</v>
      </c>
      <c r="B126">
        <v>3</v>
      </c>
      <c r="C126">
        <v>100</v>
      </c>
      <c r="D126">
        <v>4</v>
      </c>
      <c r="E126">
        <v>21</v>
      </c>
      <c r="F126">
        <v>2</v>
      </c>
      <c r="G126">
        <v>8</v>
      </c>
      <c r="J126">
        <f t="shared" si="6"/>
        <v>8</v>
      </c>
      <c r="K126" s="14">
        <f t="shared" si="7"/>
        <v>0</v>
      </c>
      <c r="L126">
        <v>8</v>
      </c>
      <c r="M126">
        <v>0.016</v>
      </c>
      <c r="P126">
        <v>21</v>
      </c>
      <c r="Q126">
        <v>3</v>
      </c>
      <c r="R126">
        <v>100</v>
      </c>
      <c r="S126" s="1">
        <f t="shared" si="8"/>
        <v>0</v>
      </c>
      <c r="T126" s="14" t="e">
        <f t="shared" si="9"/>
        <v>#DIV/0!</v>
      </c>
      <c r="U126" s="14" t="e">
        <f t="shared" si="10"/>
        <v>#DIV/0!</v>
      </c>
      <c r="V126" s="14"/>
      <c r="X126">
        <v>100</v>
      </c>
      <c r="Y126" s="14"/>
      <c r="Z126" s="14"/>
      <c r="AA126" s="18"/>
      <c r="AD126">
        <v>21</v>
      </c>
      <c r="AE126" s="1"/>
    </row>
    <row r="127" spans="1:31" ht="12">
      <c r="A127">
        <v>21</v>
      </c>
      <c r="B127">
        <v>3</v>
      </c>
      <c r="C127">
        <v>100</v>
      </c>
      <c r="D127">
        <v>4</v>
      </c>
      <c r="E127">
        <v>21</v>
      </c>
      <c r="F127">
        <v>3</v>
      </c>
      <c r="G127">
        <v>16</v>
      </c>
      <c r="H127">
        <v>4</v>
      </c>
      <c r="I127">
        <v>0.046</v>
      </c>
      <c r="J127">
        <f t="shared" si="6"/>
        <v>12</v>
      </c>
      <c r="K127" s="14">
        <f t="shared" si="7"/>
        <v>0.25</v>
      </c>
      <c r="L127">
        <v>17</v>
      </c>
      <c r="M127">
        <v>0.03</v>
      </c>
      <c r="N127">
        <v>4</v>
      </c>
      <c r="P127">
        <v>21</v>
      </c>
      <c r="Q127">
        <v>3</v>
      </c>
      <c r="R127">
        <v>100</v>
      </c>
      <c r="S127" s="1">
        <f t="shared" si="8"/>
        <v>4.25</v>
      </c>
      <c r="T127" s="14">
        <f t="shared" si="9"/>
        <v>0.0115</v>
      </c>
      <c r="U127" s="14">
        <f t="shared" si="10"/>
        <v>0.048875</v>
      </c>
      <c r="V127" s="14"/>
      <c r="X127">
        <v>100</v>
      </c>
      <c r="Y127" s="14">
        <v>0.0115</v>
      </c>
      <c r="Z127" s="14">
        <v>0.048875</v>
      </c>
      <c r="AA127" s="18">
        <v>0.25</v>
      </c>
      <c r="AD127">
        <v>21</v>
      </c>
      <c r="AE127" s="1">
        <v>4.25</v>
      </c>
    </row>
    <row r="128" spans="1:31" ht="12">
      <c r="A128">
        <v>21</v>
      </c>
      <c r="B128">
        <v>3</v>
      </c>
      <c r="C128">
        <v>100</v>
      </c>
      <c r="D128">
        <v>4</v>
      </c>
      <c r="E128">
        <v>21</v>
      </c>
      <c r="F128">
        <v>4</v>
      </c>
      <c r="G128">
        <v>29</v>
      </c>
      <c r="H128">
        <v>20</v>
      </c>
      <c r="I128">
        <v>0.354</v>
      </c>
      <c r="J128">
        <f t="shared" si="6"/>
        <v>9</v>
      </c>
      <c r="K128" s="14">
        <f t="shared" si="7"/>
        <v>0.6896551724137931</v>
      </c>
      <c r="L128">
        <v>37</v>
      </c>
      <c r="M128">
        <v>0.064</v>
      </c>
      <c r="P128">
        <v>21</v>
      </c>
      <c r="Q128">
        <v>3</v>
      </c>
      <c r="R128">
        <v>100</v>
      </c>
      <c r="S128" s="1">
        <f t="shared" si="8"/>
        <v>25.517241379310345</v>
      </c>
      <c r="T128" s="14">
        <f t="shared" si="9"/>
        <v>0.0177</v>
      </c>
      <c r="U128" s="14">
        <f t="shared" si="10"/>
        <v>0.4516551724137931</v>
      </c>
      <c r="V128" s="14"/>
      <c r="X128">
        <v>100</v>
      </c>
      <c r="Y128" s="14">
        <v>0.0177</v>
      </c>
      <c r="Z128" s="14">
        <v>0.4516551724137931</v>
      </c>
      <c r="AA128" s="18">
        <v>0.6896551724137931</v>
      </c>
      <c r="AD128">
        <v>21</v>
      </c>
      <c r="AE128" s="1">
        <v>25.517241379310345</v>
      </c>
    </row>
    <row r="129" spans="1:31" ht="12">
      <c r="A129">
        <v>21</v>
      </c>
      <c r="B129">
        <v>3</v>
      </c>
      <c r="C129">
        <v>100</v>
      </c>
      <c r="D129">
        <v>4</v>
      </c>
      <c r="E129">
        <v>21</v>
      </c>
      <c r="F129">
        <v>5</v>
      </c>
      <c r="G129">
        <v>41</v>
      </c>
      <c r="H129">
        <v>30</v>
      </c>
      <c r="I129">
        <v>0.511</v>
      </c>
      <c r="J129">
        <f t="shared" si="6"/>
        <v>11</v>
      </c>
      <c r="K129" s="14">
        <f t="shared" si="7"/>
        <v>0.7317073170731707</v>
      </c>
      <c r="L129">
        <v>45</v>
      </c>
      <c r="M129">
        <v>0.066</v>
      </c>
      <c r="P129">
        <v>21</v>
      </c>
      <c r="Q129">
        <v>3</v>
      </c>
      <c r="R129">
        <v>100</v>
      </c>
      <c r="S129" s="1">
        <f t="shared" si="8"/>
        <v>32.926829268292686</v>
      </c>
      <c r="T129" s="14">
        <f t="shared" si="9"/>
        <v>0.017033333333333334</v>
      </c>
      <c r="U129" s="14">
        <f t="shared" si="10"/>
        <v>0.5608536585365854</v>
      </c>
      <c r="V129" s="14"/>
      <c r="X129">
        <v>100</v>
      </c>
      <c r="Y129" s="14">
        <v>0.017033333333333334</v>
      </c>
      <c r="Z129" s="14">
        <v>0.5608536585365854</v>
      </c>
      <c r="AA129" s="18">
        <v>0.7317073170731707</v>
      </c>
      <c r="AD129">
        <v>21</v>
      </c>
      <c r="AE129" s="1">
        <v>32.926829268292686</v>
      </c>
    </row>
    <row r="130" spans="1:31" ht="12">
      <c r="A130">
        <v>21</v>
      </c>
      <c r="B130">
        <v>3</v>
      </c>
      <c r="C130">
        <v>100</v>
      </c>
      <c r="D130">
        <v>4</v>
      </c>
      <c r="E130">
        <v>21</v>
      </c>
      <c r="F130">
        <v>6</v>
      </c>
      <c r="G130">
        <v>17</v>
      </c>
      <c r="H130">
        <v>11</v>
      </c>
      <c r="I130">
        <v>0.341</v>
      </c>
      <c r="J130">
        <f t="shared" si="6"/>
        <v>6</v>
      </c>
      <c r="K130" s="14">
        <f t="shared" si="7"/>
        <v>0.6470588235294118</v>
      </c>
      <c r="L130">
        <v>20</v>
      </c>
      <c r="M130">
        <v>0.065</v>
      </c>
      <c r="P130">
        <v>21</v>
      </c>
      <c r="Q130">
        <v>3</v>
      </c>
      <c r="R130">
        <v>100</v>
      </c>
      <c r="S130" s="1">
        <f t="shared" si="8"/>
        <v>12.941176470588236</v>
      </c>
      <c r="T130" s="14">
        <f t="shared" si="9"/>
        <v>0.031000000000000003</v>
      </c>
      <c r="U130" s="14">
        <f t="shared" si="10"/>
        <v>0.40117647058823536</v>
      </c>
      <c r="V130" s="14"/>
      <c r="X130">
        <v>100</v>
      </c>
      <c r="Y130" s="14">
        <v>0.031000000000000003</v>
      </c>
      <c r="Z130" s="14">
        <v>0.40117647058823536</v>
      </c>
      <c r="AA130" s="18">
        <v>0.6470588235294118</v>
      </c>
      <c r="AD130">
        <v>21</v>
      </c>
      <c r="AE130" s="1">
        <v>12.941176470588236</v>
      </c>
    </row>
    <row r="131" spans="1:32" ht="12">
      <c r="A131">
        <v>22</v>
      </c>
      <c r="B131">
        <v>2</v>
      </c>
      <c r="C131">
        <v>50</v>
      </c>
      <c r="D131">
        <v>4</v>
      </c>
      <c r="E131">
        <v>22</v>
      </c>
      <c r="F131">
        <v>1</v>
      </c>
      <c r="G131">
        <v>39</v>
      </c>
      <c r="H131">
        <v>35</v>
      </c>
      <c r="I131">
        <v>0.712</v>
      </c>
      <c r="J131">
        <f t="shared" si="6"/>
        <v>4</v>
      </c>
      <c r="K131" s="14">
        <f t="shared" si="7"/>
        <v>0.8974358974358975</v>
      </c>
      <c r="L131">
        <v>42</v>
      </c>
      <c r="M131">
        <v>0.063</v>
      </c>
      <c r="P131">
        <v>22</v>
      </c>
      <c r="Q131">
        <v>2</v>
      </c>
      <c r="R131">
        <v>50</v>
      </c>
      <c r="S131" s="1">
        <f t="shared" si="8"/>
        <v>37.69230769230769</v>
      </c>
      <c r="T131" s="14">
        <f t="shared" si="9"/>
        <v>0.02034285714285714</v>
      </c>
      <c r="U131" s="14">
        <f t="shared" si="10"/>
        <v>0.7667692307692308</v>
      </c>
      <c r="V131" s="14"/>
      <c r="W131">
        <v>23</v>
      </c>
      <c r="X131">
        <v>50</v>
      </c>
      <c r="Y131" s="14">
        <v>0.02034285714285714</v>
      </c>
      <c r="Z131" s="14">
        <v>0.7667692307692308</v>
      </c>
      <c r="AA131" s="18">
        <v>0.8974358974358975</v>
      </c>
      <c r="AD131">
        <v>22</v>
      </c>
      <c r="AE131" s="1">
        <v>37.69230769230769</v>
      </c>
      <c r="AF131" s="1">
        <f>AVERAGE(AE131:AE136)</f>
        <v>17.074643874643872</v>
      </c>
    </row>
    <row r="132" spans="1:31" ht="12">
      <c r="A132">
        <v>22</v>
      </c>
      <c r="B132">
        <v>2</v>
      </c>
      <c r="C132">
        <v>50</v>
      </c>
      <c r="D132">
        <v>4</v>
      </c>
      <c r="E132">
        <v>22</v>
      </c>
      <c r="F132">
        <v>2</v>
      </c>
      <c r="G132">
        <v>46</v>
      </c>
      <c r="H132">
        <v>26</v>
      </c>
      <c r="I132">
        <v>0.514</v>
      </c>
      <c r="J132">
        <f t="shared" si="6"/>
        <v>20</v>
      </c>
      <c r="K132" s="14">
        <f t="shared" si="7"/>
        <v>0.5652173913043478</v>
      </c>
      <c r="L132">
        <v>46</v>
      </c>
      <c r="M132">
        <v>0.084</v>
      </c>
      <c r="N132">
        <v>1</v>
      </c>
      <c r="P132">
        <v>22</v>
      </c>
      <c r="Q132">
        <v>2</v>
      </c>
      <c r="R132">
        <v>50</v>
      </c>
      <c r="S132" s="1">
        <f t="shared" si="8"/>
        <v>25.999999999999996</v>
      </c>
      <c r="T132" s="14">
        <f t="shared" si="9"/>
        <v>0.019769230769230768</v>
      </c>
      <c r="U132" s="14">
        <f t="shared" si="10"/>
        <v>0.5139999999999999</v>
      </c>
      <c r="V132" s="14"/>
      <c r="X132">
        <v>50</v>
      </c>
      <c r="Y132" s="14">
        <v>0.019769230769230768</v>
      </c>
      <c r="Z132" s="14">
        <v>0.5139999999999999</v>
      </c>
      <c r="AA132" s="18">
        <v>0.5652173913043478</v>
      </c>
      <c r="AD132">
        <v>22</v>
      </c>
      <c r="AE132" s="1">
        <v>26</v>
      </c>
    </row>
    <row r="133" spans="1:31" ht="12">
      <c r="A133">
        <v>22</v>
      </c>
      <c r="B133">
        <v>2</v>
      </c>
      <c r="C133">
        <v>50</v>
      </c>
      <c r="D133">
        <v>4</v>
      </c>
      <c r="E133">
        <v>22</v>
      </c>
      <c r="F133">
        <v>3</v>
      </c>
      <c r="G133">
        <v>27</v>
      </c>
      <c r="H133">
        <v>15</v>
      </c>
      <c r="I133">
        <v>0.4</v>
      </c>
      <c r="J133">
        <f t="shared" si="6"/>
        <v>12</v>
      </c>
      <c r="K133" s="14">
        <f t="shared" si="7"/>
        <v>0.5555555555555556</v>
      </c>
      <c r="L133">
        <v>28</v>
      </c>
      <c r="M133">
        <v>0.06</v>
      </c>
      <c r="N133">
        <v>5</v>
      </c>
      <c r="P133">
        <v>22</v>
      </c>
      <c r="Q133">
        <v>2</v>
      </c>
      <c r="R133">
        <v>50</v>
      </c>
      <c r="S133" s="1">
        <f t="shared" si="8"/>
        <v>15.555555555555557</v>
      </c>
      <c r="T133" s="14">
        <f t="shared" si="9"/>
        <v>0.02666666666666667</v>
      </c>
      <c r="U133" s="14">
        <f t="shared" si="10"/>
        <v>0.41481481481481486</v>
      </c>
      <c r="V133" s="14"/>
      <c r="X133">
        <v>50</v>
      </c>
      <c r="Y133" s="14">
        <v>0.02666666666666667</v>
      </c>
      <c r="Z133" s="14">
        <v>0.41481481481481486</v>
      </c>
      <c r="AA133" s="18">
        <v>0.5555555555555556</v>
      </c>
      <c r="AD133">
        <v>22</v>
      </c>
      <c r="AE133" s="1">
        <v>15.555555555555557</v>
      </c>
    </row>
    <row r="134" spans="1:31" ht="12">
      <c r="A134">
        <v>22</v>
      </c>
      <c r="B134">
        <v>2</v>
      </c>
      <c r="C134">
        <v>50</v>
      </c>
      <c r="D134">
        <v>4</v>
      </c>
      <c r="E134">
        <v>22</v>
      </c>
      <c r="F134">
        <v>4</v>
      </c>
      <c r="G134">
        <v>15</v>
      </c>
      <c r="H134">
        <v>9</v>
      </c>
      <c r="I134">
        <v>0.222</v>
      </c>
      <c r="J134">
        <f aca="true" t="shared" si="11" ref="J134:J184">G134-H134</f>
        <v>6</v>
      </c>
      <c r="K134" s="14">
        <f aca="true" t="shared" si="12" ref="K134:K184">H134/(H134+J134)</f>
        <v>0.6</v>
      </c>
      <c r="L134">
        <v>16</v>
      </c>
      <c r="M134">
        <v>0.034</v>
      </c>
      <c r="P134">
        <v>22</v>
      </c>
      <c r="Q134">
        <v>2</v>
      </c>
      <c r="R134">
        <v>50</v>
      </c>
      <c r="S134" s="1">
        <f aca="true" t="shared" si="13" ref="S134:S184">(K134*L134)</f>
        <v>9.6</v>
      </c>
      <c r="T134" s="14">
        <f aca="true" t="shared" si="14" ref="T134:T184">I134/H134</f>
        <v>0.024666666666666667</v>
      </c>
      <c r="U134" s="14">
        <f aca="true" t="shared" si="15" ref="U134:U184">S134*T134</f>
        <v>0.23679999999999998</v>
      </c>
      <c r="V134" s="14"/>
      <c r="X134">
        <v>50</v>
      </c>
      <c r="Y134" s="14">
        <v>0.024666666666666667</v>
      </c>
      <c r="Z134" s="14">
        <v>0.23679999999999998</v>
      </c>
      <c r="AA134" s="18">
        <v>0.6</v>
      </c>
      <c r="AD134">
        <v>22</v>
      </c>
      <c r="AE134" s="1">
        <v>9.6</v>
      </c>
    </row>
    <row r="135" spans="1:31" ht="12">
      <c r="A135">
        <v>22</v>
      </c>
      <c r="B135">
        <v>2</v>
      </c>
      <c r="C135">
        <v>50</v>
      </c>
      <c r="D135">
        <v>4</v>
      </c>
      <c r="E135">
        <v>22</v>
      </c>
      <c r="F135">
        <v>5</v>
      </c>
      <c r="G135">
        <v>5</v>
      </c>
      <c r="H135">
        <v>1</v>
      </c>
      <c r="I135">
        <v>0.013</v>
      </c>
      <c r="J135">
        <f t="shared" si="11"/>
        <v>4</v>
      </c>
      <c r="K135" s="14">
        <f t="shared" si="12"/>
        <v>0.2</v>
      </c>
      <c r="L135">
        <v>13</v>
      </c>
      <c r="M135">
        <v>0.026</v>
      </c>
      <c r="P135">
        <v>22</v>
      </c>
      <c r="Q135">
        <v>2</v>
      </c>
      <c r="R135">
        <v>50</v>
      </c>
      <c r="S135" s="1">
        <f t="shared" si="13"/>
        <v>2.6</v>
      </c>
      <c r="T135" s="14">
        <f t="shared" si="14"/>
        <v>0.013</v>
      </c>
      <c r="U135" s="14">
        <f t="shared" si="15"/>
        <v>0.0338</v>
      </c>
      <c r="V135" s="14"/>
      <c r="X135">
        <v>50</v>
      </c>
      <c r="Y135" s="14">
        <v>0.013</v>
      </c>
      <c r="Z135" s="14">
        <v>0.0338</v>
      </c>
      <c r="AA135" s="18">
        <v>0.2</v>
      </c>
      <c r="AD135">
        <v>22</v>
      </c>
      <c r="AE135" s="1">
        <v>2.6</v>
      </c>
    </row>
    <row r="136" spans="1:31" ht="12">
      <c r="A136">
        <v>22</v>
      </c>
      <c r="B136">
        <v>2</v>
      </c>
      <c r="C136">
        <v>50</v>
      </c>
      <c r="D136">
        <v>4</v>
      </c>
      <c r="E136">
        <v>22</v>
      </c>
      <c r="F136">
        <v>6</v>
      </c>
      <c r="G136">
        <v>20</v>
      </c>
      <c r="H136">
        <v>11</v>
      </c>
      <c r="I136">
        <v>0.323</v>
      </c>
      <c r="J136">
        <f t="shared" si="11"/>
        <v>9</v>
      </c>
      <c r="K136" s="14">
        <f t="shared" si="12"/>
        <v>0.55</v>
      </c>
      <c r="L136">
        <v>20</v>
      </c>
      <c r="M136">
        <v>0.046</v>
      </c>
      <c r="N136">
        <v>2</v>
      </c>
      <c r="P136">
        <v>22</v>
      </c>
      <c r="Q136">
        <v>2</v>
      </c>
      <c r="R136">
        <v>50</v>
      </c>
      <c r="S136" s="1">
        <f t="shared" si="13"/>
        <v>11</v>
      </c>
      <c r="T136" s="14">
        <f t="shared" si="14"/>
        <v>0.029363636363636366</v>
      </c>
      <c r="U136" s="14">
        <f t="shared" si="15"/>
        <v>0.323</v>
      </c>
      <c r="V136" s="14"/>
      <c r="X136">
        <v>50</v>
      </c>
      <c r="Y136" s="14">
        <v>0.029363636363636366</v>
      </c>
      <c r="Z136" s="14">
        <v>0.323</v>
      </c>
      <c r="AA136" s="18">
        <v>0.55</v>
      </c>
      <c r="AD136">
        <v>22</v>
      </c>
      <c r="AE136" s="1">
        <v>11</v>
      </c>
    </row>
    <row r="137" spans="1:32" ht="12">
      <c r="A137">
        <v>23</v>
      </c>
      <c r="B137">
        <v>1</v>
      </c>
      <c r="C137">
        <v>0</v>
      </c>
      <c r="D137">
        <v>4</v>
      </c>
      <c r="E137">
        <v>23</v>
      </c>
      <c r="F137">
        <v>1</v>
      </c>
      <c r="G137">
        <v>6</v>
      </c>
      <c r="H137">
        <v>1</v>
      </c>
      <c r="I137">
        <v>0.021</v>
      </c>
      <c r="J137">
        <f t="shared" si="11"/>
        <v>5</v>
      </c>
      <c r="K137" s="14">
        <f t="shared" si="12"/>
        <v>0.16666666666666666</v>
      </c>
      <c r="L137">
        <v>5</v>
      </c>
      <c r="M137">
        <v>0.018</v>
      </c>
      <c r="P137">
        <v>23</v>
      </c>
      <c r="Q137">
        <v>1</v>
      </c>
      <c r="R137">
        <v>0</v>
      </c>
      <c r="S137" s="1">
        <f t="shared" si="13"/>
        <v>0.8333333333333333</v>
      </c>
      <c r="T137" s="14">
        <f t="shared" si="14"/>
        <v>0.021</v>
      </c>
      <c r="U137" s="14">
        <f t="shared" si="15"/>
        <v>0.017499999999999998</v>
      </c>
      <c r="V137" s="14"/>
      <c r="W137">
        <v>26</v>
      </c>
      <c r="X137">
        <v>0</v>
      </c>
      <c r="Y137" s="14">
        <v>0.021</v>
      </c>
      <c r="Z137" s="14">
        <v>0.0175</v>
      </c>
      <c r="AA137" s="18">
        <v>0.16666666666666666</v>
      </c>
      <c r="AD137">
        <v>23</v>
      </c>
      <c r="AE137" s="1">
        <v>0.8333333333333333</v>
      </c>
      <c r="AF137" s="1">
        <f>AVERAGE(AE137:AE142)</f>
        <v>16.749929264635146</v>
      </c>
    </row>
    <row r="138" spans="1:31" ht="12">
      <c r="A138">
        <v>23</v>
      </c>
      <c r="B138">
        <v>1</v>
      </c>
      <c r="C138">
        <v>0</v>
      </c>
      <c r="D138">
        <v>4</v>
      </c>
      <c r="E138">
        <v>23</v>
      </c>
      <c r="F138">
        <v>2</v>
      </c>
      <c r="G138">
        <v>35</v>
      </c>
      <c r="H138">
        <v>30</v>
      </c>
      <c r="I138">
        <v>0.717</v>
      </c>
      <c r="J138">
        <f t="shared" si="11"/>
        <v>5</v>
      </c>
      <c r="K138" s="14">
        <f t="shared" si="12"/>
        <v>0.8571428571428571</v>
      </c>
      <c r="L138">
        <v>39</v>
      </c>
      <c r="M138">
        <v>0.067</v>
      </c>
      <c r="N138">
        <v>3</v>
      </c>
      <c r="P138">
        <v>23</v>
      </c>
      <c r="Q138">
        <v>1</v>
      </c>
      <c r="R138">
        <v>0</v>
      </c>
      <c r="S138" s="1">
        <f t="shared" si="13"/>
        <v>33.42857142857142</v>
      </c>
      <c r="T138" s="14">
        <f t="shared" si="14"/>
        <v>0.023899999999999998</v>
      </c>
      <c r="U138" s="14">
        <f t="shared" si="15"/>
        <v>0.798942857142857</v>
      </c>
      <c r="V138" s="14"/>
      <c r="X138">
        <v>0</v>
      </c>
      <c r="Y138" s="14">
        <v>0.023899999999999998</v>
      </c>
      <c r="Z138" s="14">
        <v>0.798942857142857</v>
      </c>
      <c r="AA138" s="18">
        <v>0.8571428571428571</v>
      </c>
      <c r="AD138">
        <v>23</v>
      </c>
      <c r="AE138" s="1">
        <v>33.42857142857142</v>
      </c>
    </row>
    <row r="139" spans="1:31" ht="12">
      <c r="A139">
        <v>23</v>
      </c>
      <c r="B139">
        <v>1</v>
      </c>
      <c r="C139">
        <v>0</v>
      </c>
      <c r="D139">
        <v>4</v>
      </c>
      <c r="E139">
        <v>23</v>
      </c>
      <c r="F139">
        <v>3</v>
      </c>
      <c r="G139">
        <v>17</v>
      </c>
      <c r="H139">
        <v>14</v>
      </c>
      <c r="I139">
        <v>0.371</v>
      </c>
      <c r="J139">
        <f t="shared" si="11"/>
        <v>3</v>
      </c>
      <c r="K139" s="14">
        <f t="shared" si="12"/>
        <v>0.8235294117647058</v>
      </c>
      <c r="L139">
        <v>18</v>
      </c>
      <c r="M139">
        <v>0.038</v>
      </c>
      <c r="P139">
        <v>23</v>
      </c>
      <c r="Q139">
        <v>1</v>
      </c>
      <c r="R139">
        <v>0</v>
      </c>
      <c r="S139" s="1">
        <f t="shared" si="13"/>
        <v>14.823529411764705</v>
      </c>
      <c r="T139" s="14">
        <f t="shared" si="14"/>
        <v>0.0265</v>
      </c>
      <c r="U139" s="14">
        <f t="shared" si="15"/>
        <v>0.3928235294117647</v>
      </c>
      <c r="V139" s="14"/>
      <c r="X139">
        <v>0</v>
      </c>
      <c r="Y139" s="14">
        <v>0.0265</v>
      </c>
      <c r="Z139" s="14">
        <v>0.3928235294117647</v>
      </c>
      <c r="AA139" s="18">
        <v>0.8235294117647058</v>
      </c>
      <c r="AD139">
        <v>23</v>
      </c>
      <c r="AE139" s="1">
        <v>14.823529411764705</v>
      </c>
    </row>
    <row r="140" spans="1:31" ht="12">
      <c r="A140">
        <v>23</v>
      </c>
      <c r="B140">
        <v>1</v>
      </c>
      <c r="C140">
        <v>0</v>
      </c>
      <c r="D140">
        <v>4</v>
      </c>
      <c r="E140">
        <v>23</v>
      </c>
      <c r="F140">
        <v>4</v>
      </c>
      <c r="G140">
        <v>34</v>
      </c>
      <c r="H140">
        <v>29</v>
      </c>
      <c r="I140">
        <v>0.822</v>
      </c>
      <c r="J140">
        <f t="shared" si="11"/>
        <v>5</v>
      </c>
      <c r="K140" s="14">
        <f t="shared" si="12"/>
        <v>0.8529411764705882</v>
      </c>
      <c r="L140">
        <v>34</v>
      </c>
      <c r="M140">
        <v>0.068</v>
      </c>
      <c r="N140">
        <v>2</v>
      </c>
      <c r="P140">
        <v>23</v>
      </c>
      <c r="Q140">
        <v>1</v>
      </c>
      <c r="R140">
        <v>0</v>
      </c>
      <c r="S140" s="1">
        <f t="shared" si="13"/>
        <v>29</v>
      </c>
      <c r="T140" s="14">
        <f t="shared" si="14"/>
        <v>0.028344827586206895</v>
      </c>
      <c r="U140" s="14">
        <f t="shared" si="15"/>
        <v>0.822</v>
      </c>
      <c r="V140" s="14"/>
      <c r="X140">
        <v>0</v>
      </c>
      <c r="Y140" s="14">
        <v>0.028344827586206895</v>
      </c>
      <c r="Z140" s="14">
        <v>0.822</v>
      </c>
      <c r="AA140" s="18">
        <v>0.8529411764705882</v>
      </c>
      <c r="AD140">
        <v>23</v>
      </c>
      <c r="AE140" s="1">
        <v>29</v>
      </c>
    </row>
    <row r="141" spans="1:31" ht="12">
      <c r="A141">
        <v>23</v>
      </c>
      <c r="B141">
        <v>1</v>
      </c>
      <c r="C141">
        <v>0</v>
      </c>
      <c r="D141">
        <v>4</v>
      </c>
      <c r="E141">
        <v>23</v>
      </c>
      <c r="F141">
        <v>5</v>
      </c>
      <c r="G141">
        <v>18</v>
      </c>
      <c r="H141">
        <v>14</v>
      </c>
      <c r="I141">
        <v>0.345</v>
      </c>
      <c r="J141">
        <f t="shared" si="11"/>
        <v>4</v>
      </c>
      <c r="K141" s="14">
        <f t="shared" si="12"/>
        <v>0.7777777777777778</v>
      </c>
      <c r="L141">
        <v>19</v>
      </c>
      <c r="M141">
        <v>0.038</v>
      </c>
      <c r="N141">
        <v>1</v>
      </c>
      <c r="P141">
        <v>23</v>
      </c>
      <c r="Q141">
        <v>1</v>
      </c>
      <c r="R141">
        <v>0</v>
      </c>
      <c r="S141" s="1">
        <f t="shared" si="13"/>
        <v>14.777777777777779</v>
      </c>
      <c r="T141" s="14">
        <f t="shared" si="14"/>
        <v>0.02464285714285714</v>
      </c>
      <c r="U141" s="14">
        <f t="shared" si="15"/>
        <v>0.36416666666666664</v>
      </c>
      <c r="V141" s="14"/>
      <c r="X141">
        <v>0</v>
      </c>
      <c r="Y141" s="14">
        <v>0.02464285714285714</v>
      </c>
      <c r="Z141" s="14">
        <v>0.36416666666666664</v>
      </c>
      <c r="AA141" s="18">
        <v>0.7777777777777778</v>
      </c>
      <c r="AD141">
        <v>23</v>
      </c>
      <c r="AE141" s="1">
        <v>14.777777777777779</v>
      </c>
    </row>
    <row r="142" spans="1:31" ht="12">
      <c r="A142">
        <v>23</v>
      </c>
      <c r="B142">
        <v>1</v>
      </c>
      <c r="C142">
        <v>0</v>
      </c>
      <c r="D142">
        <v>4</v>
      </c>
      <c r="E142">
        <v>23</v>
      </c>
      <c r="F142">
        <v>6</v>
      </c>
      <c r="G142">
        <v>11</v>
      </c>
      <c r="H142">
        <v>7</v>
      </c>
      <c r="I142">
        <v>0.168</v>
      </c>
      <c r="J142">
        <f t="shared" si="11"/>
        <v>4</v>
      </c>
      <c r="K142" s="14">
        <f t="shared" si="12"/>
        <v>0.6363636363636364</v>
      </c>
      <c r="L142">
        <v>12</v>
      </c>
      <c r="M142">
        <v>0.035</v>
      </c>
      <c r="N142">
        <v>1</v>
      </c>
      <c r="P142">
        <v>23</v>
      </c>
      <c r="Q142">
        <v>1</v>
      </c>
      <c r="R142">
        <v>0</v>
      </c>
      <c r="S142" s="1">
        <f t="shared" si="13"/>
        <v>7.636363636363637</v>
      </c>
      <c r="T142" s="14">
        <f t="shared" si="14"/>
        <v>0.024</v>
      </c>
      <c r="U142" s="14">
        <f t="shared" si="15"/>
        <v>0.18327272727272728</v>
      </c>
      <c r="V142" s="14"/>
      <c r="X142">
        <v>0</v>
      </c>
      <c r="Y142" s="14">
        <v>0.024</v>
      </c>
      <c r="Z142" s="14">
        <v>0.18327272727272728</v>
      </c>
      <c r="AA142" s="18">
        <v>0.6363636363636364</v>
      </c>
      <c r="AD142">
        <v>23</v>
      </c>
      <c r="AE142" s="1">
        <v>7.636363636363637</v>
      </c>
    </row>
    <row r="143" spans="1:32" ht="12">
      <c r="A143">
        <v>24</v>
      </c>
      <c r="B143">
        <v>4</v>
      </c>
      <c r="C143">
        <v>150</v>
      </c>
      <c r="D143">
        <v>4</v>
      </c>
      <c r="E143">
        <v>24</v>
      </c>
      <c r="F143">
        <v>1</v>
      </c>
      <c r="G143">
        <v>20</v>
      </c>
      <c r="H143">
        <v>14</v>
      </c>
      <c r="I143">
        <v>0.324</v>
      </c>
      <c r="J143">
        <f t="shared" si="11"/>
        <v>6</v>
      </c>
      <c r="K143" s="14">
        <f t="shared" si="12"/>
        <v>0.7</v>
      </c>
      <c r="L143">
        <v>17</v>
      </c>
      <c r="M143">
        <v>0.028</v>
      </c>
      <c r="P143">
        <v>24</v>
      </c>
      <c r="Q143">
        <v>4</v>
      </c>
      <c r="R143">
        <v>150</v>
      </c>
      <c r="S143" s="1">
        <f t="shared" si="13"/>
        <v>11.899999999999999</v>
      </c>
      <c r="T143" s="14">
        <f t="shared" si="14"/>
        <v>0.023142857142857142</v>
      </c>
      <c r="U143" s="14">
        <f t="shared" si="15"/>
        <v>0.2754</v>
      </c>
      <c r="V143" s="14"/>
      <c r="W143">
        <v>33</v>
      </c>
      <c r="X143">
        <v>150</v>
      </c>
      <c r="Y143" s="14">
        <v>0.023142857142857142</v>
      </c>
      <c r="Z143" s="14">
        <v>0.2754</v>
      </c>
      <c r="AA143" s="18">
        <v>0.7</v>
      </c>
      <c r="AD143">
        <v>24</v>
      </c>
      <c r="AE143" s="1">
        <v>11.9</v>
      </c>
      <c r="AF143" s="1">
        <f>AVERAGE(AE143:AE148)</f>
        <v>16.224291187739464</v>
      </c>
    </row>
    <row r="144" spans="1:31" ht="12">
      <c r="A144">
        <v>24</v>
      </c>
      <c r="B144">
        <v>4</v>
      </c>
      <c r="C144">
        <v>150</v>
      </c>
      <c r="D144">
        <v>4</v>
      </c>
      <c r="E144">
        <v>24</v>
      </c>
      <c r="F144">
        <v>2</v>
      </c>
      <c r="G144">
        <v>25</v>
      </c>
      <c r="H144">
        <v>11</v>
      </c>
      <c r="I144">
        <v>0.258</v>
      </c>
      <c r="J144">
        <f t="shared" si="11"/>
        <v>14</v>
      </c>
      <c r="K144" s="14">
        <f t="shared" si="12"/>
        <v>0.44</v>
      </c>
      <c r="L144">
        <v>26</v>
      </c>
      <c r="M144">
        <v>0.05</v>
      </c>
      <c r="P144">
        <v>24</v>
      </c>
      <c r="Q144">
        <v>4</v>
      </c>
      <c r="R144">
        <v>150</v>
      </c>
      <c r="S144" s="1">
        <f t="shared" si="13"/>
        <v>11.44</v>
      </c>
      <c r="T144" s="14">
        <f t="shared" si="14"/>
        <v>0.023454545454545454</v>
      </c>
      <c r="U144" s="14">
        <f t="shared" si="15"/>
        <v>0.26832</v>
      </c>
      <c r="V144" s="14"/>
      <c r="X144">
        <v>150</v>
      </c>
      <c r="Y144" s="14">
        <v>0.023454545454545454</v>
      </c>
      <c r="Z144" s="14">
        <v>0.26832</v>
      </c>
      <c r="AA144" s="18">
        <v>0.44</v>
      </c>
      <c r="AD144">
        <v>24</v>
      </c>
      <c r="AE144" s="1">
        <v>11.44</v>
      </c>
    </row>
    <row r="145" spans="1:31" ht="12">
      <c r="A145">
        <v>24</v>
      </c>
      <c r="B145">
        <v>4</v>
      </c>
      <c r="C145">
        <v>150</v>
      </c>
      <c r="D145">
        <v>4</v>
      </c>
      <c r="E145">
        <v>24</v>
      </c>
      <c r="F145">
        <v>3</v>
      </c>
      <c r="G145">
        <v>15</v>
      </c>
      <c r="H145">
        <v>15</v>
      </c>
      <c r="I145">
        <v>0.363</v>
      </c>
      <c r="J145">
        <f t="shared" si="11"/>
        <v>0</v>
      </c>
      <c r="K145" s="14">
        <f t="shared" si="12"/>
        <v>1</v>
      </c>
      <c r="L145">
        <v>15</v>
      </c>
      <c r="M145">
        <v>0.032</v>
      </c>
      <c r="P145">
        <v>24</v>
      </c>
      <c r="Q145">
        <v>4</v>
      </c>
      <c r="R145">
        <v>150</v>
      </c>
      <c r="S145" s="1">
        <f t="shared" si="13"/>
        <v>15</v>
      </c>
      <c r="T145" s="14">
        <f t="shared" si="14"/>
        <v>0.0242</v>
      </c>
      <c r="U145" s="14">
        <f t="shared" si="15"/>
        <v>0.363</v>
      </c>
      <c r="V145" s="14"/>
      <c r="X145">
        <v>150</v>
      </c>
      <c r="Y145" s="14">
        <v>0.0242</v>
      </c>
      <c r="Z145" s="14">
        <v>0.363</v>
      </c>
      <c r="AA145" s="18">
        <v>1</v>
      </c>
      <c r="AD145">
        <v>24</v>
      </c>
      <c r="AE145" s="1">
        <v>15</v>
      </c>
    </row>
    <row r="146" spans="1:31" ht="12">
      <c r="A146">
        <v>24</v>
      </c>
      <c r="B146">
        <v>4</v>
      </c>
      <c r="C146">
        <v>150</v>
      </c>
      <c r="D146">
        <v>4</v>
      </c>
      <c r="E146">
        <v>24</v>
      </c>
      <c r="F146">
        <v>4</v>
      </c>
      <c r="G146">
        <v>17</v>
      </c>
      <c r="H146">
        <v>12</v>
      </c>
      <c r="I146">
        <v>0.267</v>
      </c>
      <c r="J146">
        <f t="shared" si="11"/>
        <v>5</v>
      </c>
      <c r="K146" s="14">
        <f t="shared" si="12"/>
        <v>0.7058823529411765</v>
      </c>
      <c r="L146">
        <v>17</v>
      </c>
      <c r="M146">
        <v>0.037</v>
      </c>
      <c r="P146">
        <v>24</v>
      </c>
      <c r="Q146">
        <v>4</v>
      </c>
      <c r="R146">
        <v>150</v>
      </c>
      <c r="S146" s="1">
        <f t="shared" si="13"/>
        <v>12</v>
      </c>
      <c r="T146" s="14">
        <f t="shared" si="14"/>
        <v>0.022250000000000002</v>
      </c>
      <c r="U146" s="14">
        <f t="shared" si="15"/>
        <v>0.267</v>
      </c>
      <c r="V146" s="14"/>
      <c r="X146">
        <v>150</v>
      </c>
      <c r="Y146" s="14">
        <v>0.022250000000000002</v>
      </c>
      <c r="Z146" s="14">
        <v>0.267</v>
      </c>
      <c r="AA146" s="18">
        <v>0.7058823529411765</v>
      </c>
      <c r="AD146">
        <v>24</v>
      </c>
      <c r="AE146" s="1">
        <v>12</v>
      </c>
    </row>
    <row r="147" spans="1:31" ht="12">
      <c r="A147">
        <v>24</v>
      </c>
      <c r="B147">
        <v>4</v>
      </c>
      <c r="C147">
        <v>150</v>
      </c>
      <c r="D147">
        <v>4</v>
      </c>
      <c r="E147">
        <v>24</v>
      </c>
      <c r="F147">
        <v>5</v>
      </c>
      <c r="G147">
        <v>29</v>
      </c>
      <c r="H147">
        <v>23</v>
      </c>
      <c r="I147">
        <v>0.585</v>
      </c>
      <c r="J147">
        <f t="shared" si="11"/>
        <v>6</v>
      </c>
      <c r="K147" s="14">
        <f t="shared" si="12"/>
        <v>0.7931034482758621</v>
      </c>
      <c r="L147">
        <v>33</v>
      </c>
      <c r="M147">
        <v>0.046</v>
      </c>
      <c r="P147">
        <v>24</v>
      </c>
      <c r="Q147">
        <v>4</v>
      </c>
      <c r="R147">
        <v>150</v>
      </c>
      <c r="S147" s="1">
        <f t="shared" si="13"/>
        <v>26.17241379310345</v>
      </c>
      <c r="T147" s="14">
        <f t="shared" si="14"/>
        <v>0.02543478260869565</v>
      </c>
      <c r="U147" s="14">
        <f t="shared" si="15"/>
        <v>0.6656896551724137</v>
      </c>
      <c r="V147" s="14"/>
      <c r="X147">
        <v>150</v>
      </c>
      <c r="Y147" s="14">
        <v>0.02543478260869565</v>
      </c>
      <c r="Z147" s="14">
        <v>0.6656896551724137</v>
      </c>
      <c r="AA147" s="18">
        <v>0.7931034482758621</v>
      </c>
      <c r="AD147">
        <v>24</v>
      </c>
      <c r="AE147" s="1">
        <v>26.17241379310345</v>
      </c>
    </row>
    <row r="148" spans="1:31" ht="12">
      <c r="A148">
        <v>24</v>
      </c>
      <c r="B148">
        <v>4</v>
      </c>
      <c r="C148">
        <v>150</v>
      </c>
      <c r="D148">
        <v>4</v>
      </c>
      <c r="E148">
        <v>24</v>
      </c>
      <c r="F148">
        <v>6</v>
      </c>
      <c r="G148">
        <v>24</v>
      </c>
      <c r="H148">
        <v>20</v>
      </c>
      <c r="I148">
        <v>0.392</v>
      </c>
      <c r="J148">
        <f t="shared" si="11"/>
        <v>4</v>
      </c>
      <c r="K148" s="14">
        <f t="shared" si="12"/>
        <v>0.8333333333333334</v>
      </c>
      <c r="L148">
        <v>25</v>
      </c>
      <c r="M148">
        <v>0.039</v>
      </c>
      <c r="P148">
        <v>24</v>
      </c>
      <c r="Q148">
        <v>4</v>
      </c>
      <c r="R148">
        <v>150</v>
      </c>
      <c r="S148" s="1">
        <f t="shared" si="13"/>
        <v>20.833333333333336</v>
      </c>
      <c r="T148" s="14">
        <f t="shared" si="14"/>
        <v>0.0196</v>
      </c>
      <c r="U148" s="14">
        <f t="shared" si="15"/>
        <v>0.4083333333333334</v>
      </c>
      <c r="V148" s="14"/>
      <c r="X148">
        <v>150</v>
      </c>
      <c r="Y148" s="14">
        <v>0.0196</v>
      </c>
      <c r="Z148" s="14">
        <v>0.4083333333333334</v>
      </c>
      <c r="AA148" s="18">
        <v>0.8333333333333334</v>
      </c>
      <c r="AD148">
        <v>24</v>
      </c>
      <c r="AE148" s="1">
        <v>20.833333333333336</v>
      </c>
    </row>
    <row r="149" spans="1:32" ht="12">
      <c r="A149">
        <v>25</v>
      </c>
      <c r="B149">
        <v>1</v>
      </c>
      <c r="C149">
        <v>0</v>
      </c>
      <c r="D149">
        <v>5</v>
      </c>
      <c r="E149">
        <v>25</v>
      </c>
      <c r="F149">
        <v>1</v>
      </c>
      <c r="G149">
        <v>13</v>
      </c>
      <c r="H149">
        <v>7</v>
      </c>
      <c r="I149">
        <v>0.234</v>
      </c>
      <c r="J149">
        <f t="shared" si="11"/>
        <v>6</v>
      </c>
      <c r="K149" s="14">
        <f t="shared" si="12"/>
        <v>0.5384615384615384</v>
      </c>
      <c r="L149">
        <v>16</v>
      </c>
      <c r="M149">
        <v>0.036</v>
      </c>
      <c r="P149">
        <v>25</v>
      </c>
      <c r="Q149">
        <v>1</v>
      </c>
      <c r="R149">
        <v>0</v>
      </c>
      <c r="S149" s="1">
        <f t="shared" si="13"/>
        <v>8.615384615384615</v>
      </c>
      <c r="T149" s="14">
        <f t="shared" si="14"/>
        <v>0.03342857142857143</v>
      </c>
      <c r="U149" s="14">
        <f t="shared" si="15"/>
        <v>0.28800000000000003</v>
      </c>
      <c r="V149" s="14"/>
      <c r="W149">
        <v>23</v>
      </c>
      <c r="X149">
        <v>0</v>
      </c>
      <c r="Y149" s="14">
        <v>0.03342857142857143</v>
      </c>
      <c r="Z149" s="14">
        <v>0.28800000000000003</v>
      </c>
      <c r="AA149" s="18">
        <v>0.5384615384615384</v>
      </c>
      <c r="AD149">
        <v>25</v>
      </c>
      <c r="AE149" s="1">
        <v>8.615384615384615</v>
      </c>
      <c r="AF149" s="1">
        <f>AVERAGE(AE149:AE154)</f>
        <v>12.258913308913309</v>
      </c>
    </row>
    <row r="150" spans="1:31" ht="12">
      <c r="A150">
        <v>25</v>
      </c>
      <c r="B150">
        <v>1</v>
      </c>
      <c r="C150">
        <v>0</v>
      </c>
      <c r="D150">
        <v>5</v>
      </c>
      <c r="E150">
        <v>25</v>
      </c>
      <c r="F150">
        <v>2</v>
      </c>
      <c r="G150">
        <v>12</v>
      </c>
      <c r="H150">
        <v>2</v>
      </c>
      <c r="I150">
        <v>0.039</v>
      </c>
      <c r="J150">
        <f t="shared" si="11"/>
        <v>10</v>
      </c>
      <c r="K150" s="14">
        <f t="shared" si="12"/>
        <v>0.16666666666666666</v>
      </c>
      <c r="L150">
        <v>13</v>
      </c>
      <c r="M150">
        <v>0.025</v>
      </c>
      <c r="P150">
        <v>25</v>
      </c>
      <c r="Q150">
        <v>1</v>
      </c>
      <c r="R150">
        <v>0</v>
      </c>
      <c r="S150" s="1">
        <f t="shared" si="13"/>
        <v>2.1666666666666665</v>
      </c>
      <c r="T150" s="14">
        <f t="shared" si="14"/>
        <v>0.0195</v>
      </c>
      <c r="U150" s="14">
        <f t="shared" si="15"/>
        <v>0.042249999999999996</v>
      </c>
      <c r="V150" s="14"/>
      <c r="X150">
        <v>0</v>
      </c>
      <c r="Y150" s="14">
        <v>0.0195</v>
      </c>
      <c r="Z150" s="14">
        <v>0.042249999999999996</v>
      </c>
      <c r="AA150" s="18">
        <v>0.16666666666666666</v>
      </c>
      <c r="AD150">
        <v>25</v>
      </c>
      <c r="AE150" s="1">
        <v>2.1666666666666665</v>
      </c>
    </row>
    <row r="151" spans="1:31" ht="12">
      <c r="A151">
        <v>25</v>
      </c>
      <c r="B151">
        <v>1</v>
      </c>
      <c r="C151">
        <v>0</v>
      </c>
      <c r="D151">
        <v>5</v>
      </c>
      <c r="E151">
        <v>25</v>
      </c>
      <c r="F151">
        <v>3</v>
      </c>
      <c r="G151">
        <v>28</v>
      </c>
      <c r="H151">
        <v>18</v>
      </c>
      <c r="I151">
        <v>0.436</v>
      </c>
      <c r="J151">
        <f t="shared" si="11"/>
        <v>10</v>
      </c>
      <c r="K151" s="14">
        <f t="shared" si="12"/>
        <v>0.6428571428571429</v>
      </c>
      <c r="L151">
        <v>32</v>
      </c>
      <c r="M151">
        <v>0.064</v>
      </c>
      <c r="N151">
        <v>2</v>
      </c>
      <c r="P151">
        <v>25</v>
      </c>
      <c r="Q151">
        <v>1</v>
      </c>
      <c r="R151">
        <v>0</v>
      </c>
      <c r="S151" s="1">
        <f t="shared" si="13"/>
        <v>20.571428571428573</v>
      </c>
      <c r="T151" s="14">
        <f t="shared" si="14"/>
        <v>0.02422222222222222</v>
      </c>
      <c r="U151" s="14">
        <f t="shared" si="15"/>
        <v>0.49828571428571433</v>
      </c>
      <c r="V151" s="14"/>
      <c r="X151">
        <v>0</v>
      </c>
      <c r="Y151" s="14">
        <v>0.02422222222222222</v>
      </c>
      <c r="Z151" s="14">
        <v>0.49828571428571433</v>
      </c>
      <c r="AA151" s="18">
        <v>0.6428571428571429</v>
      </c>
      <c r="AD151">
        <v>25</v>
      </c>
      <c r="AE151" s="1">
        <v>20.571428571428573</v>
      </c>
    </row>
    <row r="152" spans="1:31" ht="12">
      <c r="A152">
        <v>25</v>
      </c>
      <c r="B152">
        <v>1</v>
      </c>
      <c r="C152">
        <v>0</v>
      </c>
      <c r="D152">
        <v>5</v>
      </c>
      <c r="E152">
        <v>25</v>
      </c>
      <c r="F152">
        <v>4</v>
      </c>
      <c r="G152">
        <v>18</v>
      </c>
      <c r="H152">
        <v>3</v>
      </c>
      <c r="I152">
        <v>0.092</v>
      </c>
      <c r="J152">
        <f t="shared" si="11"/>
        <v>15</v>
      </c>
      <c r="K152" s="14">
        <f t="shared" si="12"/>
        <v>0.16666666666666666</v>
      </c>
      <c r="L152">
        <v>21</v>
      </c>
      <c r="M152">
        <v>0.044</v>
      </c>
      <c r="P152">
        <v>25</v>
      </c>
      <c r="Q152">
        <v>1</v>
      </c>
      <c r="R152">
        <v>0</v>
      </c>
      <c r="S152" s="1">
        <f t="shared" si="13"/>
        <v>3.5</v>
      </c>
      <c r="T152" s="14">
        <f t="shared" si="14"/>
        <v>0.030666666666666665</v>
      </c>
      <c r="U152" s="14">
        <f t="shared" si="15"/>
        <v>0.10733333333333332</v>
      </c>
      <c r="V152" s="14"/>
      <c r="X152">
        <v>0</v>
      </c>
      <c r="Y152" s="14">
        <v>0.030666666666666665</v>
      </c>
      <c r="Z152" s="14">
        <v>0.10733333333333332</v>
      </c>
      <c r="AA152" s="18">
        <v>0.16666666666666666</v>
      </c>
      <c r="AD152">
        <v>25</v>
      </c>
      <c r="AE152" s="1">
        <v>3.5</v>
      </c>
    </row>
    <row r="153" spans="1:31" ht="12">
      <c r="A153">
        <v>25</v>
      </c>
      <c r="B153">
        <v>1</v>
      </c>
      <c r="C153">
        <v>0</v>
      </c>
      <c r="D153">
        <v>5</v>
      </c>
      <c r="E153">
        <v>25</v>
      </c>
      <c r="F153">
        <v>5</v>
      </c>
      <c r="G153">
        <v>25</v>
      </c>
      <c r="H153">
        <v>21</v>
      </c>
      <c r="I153">
        <v>0.409</v>
      </c>
      <c r="J153">
        <f t="shared" si="11"/>
        <v>4</v>
      </c>
      <c r="K153" s="14">
        <f t="shared" si="12"/>
        <v>0.84</v>
      </c>
      <c r="L153">
        <v>30</v>
      </c>
      <c r="M153">
        <v>0.04</v>
      </c>
      <c r="N153">
        <v>1</v>
      </c>
      <c r="P153">
        <v>25</v>
      </c>
      <c r="Q153">
        <v>1</v>
      </c>
      <c r="R153">
        <v>0</v>
      </c>
      <c r="S153" s="1">
        <f t="shared" si="13"/>
        <v>25.2</v>
      </c>
      <c r="T153" s="14">
        <f t="shared" si="14"/>
        <v>0.019476190476190473</v>
      </c>
      <c r="U153" s="14">
        <f t="shared" si="15"/>
        <v>0.4907999999999999</v>
      </c>
      <c r="V153" s="14"/>
      <c r="X153">
        <v>0</v>
      </c>
      <c r="Y153" s="14">
        <v>0.019476190476190473</v>
      </c>
      <c r="Z153" s="14">
        <v>0.4907999999999999</v>
      </c>
      <c r="AA153" s="18">
        <v>0.84</v>
      </c>
      <c r="AD153">
        <v>25</v>
      </c>
      <c r="AE153" s="1">
        <v>25.2</v>
      </c>
    </row>
    <row r="154" spans="1:31" ht="12">
      <c r="A154">
        <v>25</v>
      </c>
      <c r="B154">
        <v>1</v>
      </c>
      <c r="C154">
        <v>0</v>
      </c>
      <c r="D154">
        <v>5</v>
      </c>
      <c r="E154">
        <v>25</v>
      </c>
      <c r="F154">
        <v>6</v>
      </c>
      <c r="G154">
        <v>10</v>
      </c>
      <c r="H154">
        <v>9</v>
      </c>
      <c r="I154">
        <v>0.307</v>
      </c>
      <c r="J154">
        <f t="shared" si="11"/>
        <v>1</v>
      </c>
      <c r="K154" s="14">
        <f t="shared" si="12"/>
        <v>0.9</v>
      </c>
      <c r="L154">
        <v>15</v>
      </c>
      <c r="M154">
        <v>0.037</v>
      </c>
      <c r="P154">
        <v>25</v>
      </c>
      <c r="Q154">
        <v>1</v>
      </c>
      <c r="R154">
        <v>0</v>
      </c>
      <c r="S154" s="1">
        <f t="shared" si="13"/>
        <v>13.5</v>
      </c>
      <c r="T154" s="14">
        <f t="shared" si="14"/>
        <v>0.03411111111111111</v>
      </c>
      <c r="U154" s="14">
        <f t="shared" si="15"/>
        <v>0.4605</v>
      </c>
      <c r="V154" s="14"/>
      <c r="X154">
        <v>0</v>
      </c>
      <c r="Y154" s="14">
        <v>0.03411111111111111</v>
      </c>
      <c r="Z154" s="14">
        <v>0.4605</v>
      </c>
      <c r="AA154" s="18">
        <v>0.9</v>
      </c>
      <c r="AD154">
        <v>25</v>
      </c>
      <c r="AE154" s="1">
        <v>13.5</v>
      </c>
    </row>
    <row r="155" spans="1:32" ht="12">
      <c r="A155">
        <v>26</v>
      </c>
      <c r="B155">
        <v>3</v>
      </c>
      <c r="C155">
        <v>100</v>
      </c>
      <c r="D155">
        <v>5</v>
      </c>
      <c r="E155">
        <v>26</v>
      </c>
      <c r="F155">
        <v>1</v>
      </c>
      <c r="G155">
        <v>17</v>
      </c>
      <c r="H155">
        <v>11</v>
      </c>
      <c r="I155">
        <v>0.262</v>
      </c>
      <c r="J155">
        <f t="shared" si="11"/>
        <v>6</v>
      </c>
      <c r="K155" s="14">
        <f t="shared" si="12"/>
        <v>0.6470588235294118</v>
      </c>
      <c r="L155">
        <v>22</v>
      </c>
      <c r="M155">
        <v>0.038</v>
      </c>
      <c r="N155">
        <v>2</v>
      </c>
      <c r="P155">
        <v>26</v>
      </c>
      <c r="Q155">
        <v>3</v>
      </c>
      <c r="R155">
        <v>100</v>
      </c>
      <c r="S155" s="1">
        <f t="shared" si="13"/>
        <v>14.23529411764706</v>
      </c>
      <c r="T155" s="14">
        <f t="shared" si="14"/>
        <v>0.023818181818181818</v>
      </c>
      <c r="U155" s="14">
        <f t="shared" si="15"/>
        <v>0.3390588235294118</v>
      </c>
      <c r="V155" s="14"/>
      <c r="W155">
        <v>23</v>
      </c>
      <c r="X155">
        <v>100</v>
      </c>
      <c r="Y155" s="14">
        <v>0.023818181818181818</v>
      </c>
      <c r="Z155" s="14">
        <v>0.3390588235294118</v>
      </c>
      <c r="AA155" s="18">
        <v>0.6470588235294118</v>
      </c>
      <c r="AD155">
        <v>26</v>
      </c>
      <c r="AE155" s="1">
        <v>14.23529411764706</v>
      </c>
      <c r="AF155" s="1">
        <f>AVERAGE(AE155:AE160)</f>
        <v>16.378376422339272</v>
      </c>
    </row>
    <row r="156" spans="1:31" ht="12">
      <c r="A156">
        <v>26</v>
      </c>
      <c r="B156">
        <v>3</v>
      </c>
      <c r="C156">
        <v>100</v>
      </c>
      <c r="D156">
        <v>5</v>
      </c>
      <c r="E156">
        <v>26</v>
      </c>
      <c r="F156">
        <v>2</v>
      </c>
      <c r="G156">
        <v>38</v>
      </c>
      <c r="H156">
        <v>24</v>
      </c>
      <c r="I156">
        <v>0.363</v>
      </c>
      <c r="J156">
        <f t="shared" si="11"/>
        <v>14</v>
      </c>
      <c r="K156" s="14">
        <f t="shared" si="12"/>
        <v>0.631578947368421</v>
      </c>
      <c r="L156">
        <v>40</v>
      </c>
      <c r="M156">
        <v>0.042</v>
      </c>
      <c r="N156">
        <v>3</v>
      </c>
      <c r="P156">
        <v>26</v>
      </c>
      <c r="Q156">
        <v>3</v>
      </c>
      <c r="R156">
        <v>100</v>
      </c>
      <c r="S156" s="1">
        <f t="shared" si="13"/>
        <v>25.263157894736842</v>
      </c>
      <c r="T156" s="14">
        <f t="shared" si="14"/>
        <v>0.015125</v>
      </c>
      <c r="U156" s="14">
        <f t="shared" si="15"/>
        <v>0.3821052631578947</v>
      </c>
      <c r="V156" s="14"/>
      <c r="X156">
        <v>100</v>
      </c>
      <c r="Y156" s="14">
        <v>0.015125</v>
      </c>
      <c r="Z156" s="14">
        <v>0.3821052631578947</v>
      </c>
      <c r="AA156" s="18">
        <v>0.631578947368421</v>
      </c>
      <c r="AD156">
        <v>26</v>
      </c>
      <c r="AE156" s="1">
        <v>25.263157894736842</v>
      </c>
    </row>
    <row r="157" spans="1:31" ht="12">
      <c r="A157">
        <v>26</v>
      </c>
      <c r="B157">
        <v>3</v>
      </c>
      <c r="C157">
        <v>100</v>
      </c>
      <c r="D157">
        <v>5</v>
      </c>
      <c r="E157">
        <v>26</v>
      </c>
      <c r="F157">
        <v>3</v>
      </c>
      <c r="G157">
        <v>28</v>
      </c>
      <c r="H157">
        <v>20</v>
      </c>
      <c r="I157">
        <v>0.364</v>
      </c>
      <c r="J157">
        <f t="shared" si="11"/>
        <v>8</v>
      </c>
      <c r="K157" s="14">
        <f t="shared" si="12"/>
        <v>0.7142857142857143</v>
      </c>
      <c r="L157">
        <v>29</v>
      </c>
      <c r="M157">
        <v>0.046</v>
      </c>
      <c r="N157">
        <v>3</v>
      </c>
      <c r="P157">
        <v>26</v>
      </c>
      <c r="Q157">
        <v>3</v>
      </c>
      <c r="R157">
        <v>100</v>
      </c>
      <c r="S157" s="1">
        <f t="shared" si="13"/>
        <v>20.714285714285715</v>
      </c>
      <c r="T157" s="14">
        <f t="shared" si="14"/>
        <v>0.0182</v>
      </c>
      <c r="U157" s="14">
        <f t="shared" si="15"/>
        <v>0.37700000000000006</v>
      </c>
      <c r="V157" s="14"/>
      <c r="X157">
        <v>100</v>
      </c>
      <c r="Y157" s="14">
        <v>0.0182</v>
      </c>
      <c r="Z157" s="14">
        <v>0.37700000000000006</v>
      </c>
      <c r="AA157" s="18">
        <v>0.7142857142857143</v>
      </c>
      <c r="AD157">
        <v>26</v>
      </c>
      <c r="AE157" s="1">
        <v>20.714285714285715</v>
      </c>
    </row>
    <row r="158" spans="1:31" ht="12">
      <c r="A158">
        <v>26</v>
      </c>
      <c r="B158">
        <v>3</v>
      </c>
      <c r="C158">
        <v>100</v>
      </c>
      <c r="D158">
        <v>5</v>
      </c>
      <c r="E158">
        <v>26</v>
      </c>
      <c r="F158">
        <v>4</v>
      </c>
      <c r="G158">
        <v>34</v>
      </c>
      <c r="H158">
        <v>20</v>
      </c>
      <c r="I158">
        <v>0.47</v>
      </c>
      <c r="J158">
        <f t="shared" si="11"/>
        <v>14</v>
      </c>
      <c r="K158" s="14">
        <f t="shared" si="12"/>
        <v>0.5882352941176471</v>
      </c>
      <c r="L158">
        <v>35</v>
      </c>
      <c r="M158">
        <v>0.07</v>
      </c>
      <c r="N158">
        <v>3</v>
      </c>
      <c r="P158">
        <v>26</v>
      </c>
      <c r="Q158">
        <v>3</v>
      </c>
      <c r="R158">
        <v>100</v>
      </c>
      <c r="S158" s="1">
        <f t="shared" si="13"/>
        <v>20.58823529411765</v>
      </c>
      <c r="T158" s="14">
        <f t="shared" si="14"/>
        <v>0.0235</v>
      </c>
      <c r="U158" s="14">
        <f t="shared" si="15"/>
        <v>0.48382352941176476</v>
      </c>
      <c r="V158" s="14"/>
      <c r="X158">
        <v>100</v>
      </c>
      <c r="Y158" s="14">
        <v>0.0235</v>
      </c>
      <c r="Z158" s="14">
        <v>0.48382352941176476</v>
      </c>
      <c r="AA158" s="18">
        <v>0.5882352941176471</v>
      </c>
      <c r="AD158">
        <v>26</v>
      </c>
      <c r="AE158" s="1">
        <v>20.58823529411765</v>
      </c>
    </row>
    <row r="159" spans="1:31" ht="12">
      <c r="A159">
        <v>26</v>
      </c>
      <c r="B159">
        <v>3</v>
      </c>
      <c r="C159">
        <v>100</v>
      </c>
      <c r="D159">
        <v>5</v>
      </c>
      <c r="E159">
        <v>26</v>
      </c>
      <c r="F159">
        <v>5</v>
      </c>
      <c r="G159">
        <v>7</v>
      </c>
      <c r="I159">
        <v>0</v>
      </c>
      <c r="J159">
        <f t="shared" si="11"/>
        <v>7</v>
      </c>
      <c r="K159" s="14">
        <f t="shared" si="12"/>
        <v>0</v>
      </c>
      <c r="L159">
        <v>7</v>
      </c>
      <c r="M159">
        <v>0.013</v>
      </c>
      <c r="N159">
        <v>4</v>
      </c>
      <c r="P159">
        <v>26</v>
      </c>
      <c r="Q159">
        <v>3</v>
      </c>
      <c r="R159">
        <v>100</v>
      </c>
      <c r="S159" s="1">
        <f t="shared" si="13"/>
        <v>0</v>
      </c>
      <c r="T159" s="14" t="e">
        <f t="shared" si="14"/>
        <v>#DIV/0!</v>
      </c>
      <c r="U159" s="14" t="e">
        <f t="shared" si="15"/>
        <v>#DIV/0!</v>
      </c>
      <c r="V159" s="14"/>
      <c r="X159">
        <v>100</v>
      </c>
      <c r="Y159" s="14"/>
      <c r="Z159" s="14"/>
      <c r="AA159" s="18"/>
      <c r="AD159">
        <v>26</v>
      </c>
      <c r="AE159" s="1"/>
    </row>
    <row r="160" spans="1:31" ht="12">
      <c r="A160">
        <v>26</v>
      </c>
      <c r="B160">
        <v>3</v>
      </c>
      <c r="C160">
        <v>100</v>
      </c>
      <c r="D160">
        <v>5</v>
      </c>
      <c r="E160">
        <v>26</v>
      </c>
      <c r="F160">
        <v>6</v>
      </c>
      <c r="G160">
        <v>11</v>
      </c>
      <c r="H160">
        <v>1</v>
      </c>
      <c r="I160">
        <v>0.024</v>
      </c>
      <c r="J160">
        <f t="shared" si="11"/>
        <v>10</v>
      </c>
      <c r="K160" s="14">
        <f t="shared" si="12"/>
        <v>0.09090909090909091</v>
      </c>
      <c r="L160">
        <v>12</v>
      </c>
      <c r="M160">
        <v>0.032</v>
      </c>
      <c r="N160">
        <v>2</v>
      </c>
      <c r="P160">
        <v>26</v>
      </c>
      <c r="Q160">
        <v>3</v>
      </c>
      <c r="R160">
        <v>100</v>
      </c>
      <c r="S160" s="1">
        <f t="shared" si="13"/>
        <v>1.0909090909090908</v>
      </c>
      <c r="T160" s="14">
        <f t="shared" si="14"/>
        <v>0.024</v>
      </c>
      <c r="U160" s="14">
        <f t="shared" si="15"/>
        <v>0.02618181818181818</v>
      </c>
      <c r="V160" s="14"/>
      <c r="X160">
        <v>100</v>
      </c>
      <c r="Y160" s="14">
        <v>0.024</v>
      </c>
      <c r="Z160" s="14">
        <v>0.02618181818181818</v>
      </c>
      <c r="AA160" s="18">
        <v>0.09090909090909091</v>
      </c>
      <c r="AD160">
        <v>26</v>
      </c>
      <c r="AE160" s="1">
        <v>1.0909090909090908</v>
      </c>
    </row>
    <row r="161" spans="1:32" ht="12">
      <c r="A161">
        <v>27</v>
      </c>
      <c r="B161">
        <v>4</v>
      </c>
      <c r="C161">
        <v>150</v>
      </c>
      <c r="D161">
        <v>5</v>
      </c>
      <c r="E161">
        <v>27</v>
      </c>
      <c r="F161">
        <v>1</v>
      </c>
      <c r="G161">
        <v>27</v>
      </c>
      <c r="H161">
        <v>23</v>
      </c>
      <c r="I161">
        <v>0.641</v>
      </c>
      <c r="J161">
        <f t="shared" si="11"/>
        <v>4</v>
      </c>
      <c r="K161" s="14">
        <f t="shared" si="12"/>
        <v>0.8518518518518519</v>
      </c>
      <c r="L161">
        <v>29</v>
      </c>
      <c r="M161">
        <v>0.053</v>
      </c>
      <c r="P161">
        <v>27</v>
      </c>
      <c r="Q161">
        <v>4</v>
      </c>
      <c r="R161">
        <v>150</v>
      </c>
      <c r="S161" s="1">
        <f t="shared" si="13"/>
        <v>24.703703703703702</v>
      </c>
      <c r="T161" s="14">
        <f t="shared" si="14"/>
        <v>0.027869565217391305</v>
      </c>
      <c r="U161" s="14">
        <f t="shared" si="15"/>
        <v>0.6884814814814815</v>
      </c>
      <c r="V161" s="14"/>
      <c r="W161">
        <v>25</v>
      </c>
      <c r="X161">
        <v>150</v>
      </c>
      <c r="Y161" s="14">
        <v>0.027869565217391305</v>
      </c>
      <c r="Z161" s="14">
        <v>0.6884814814814815</v>
      </c>
      <c r="AA161" s="18">
        <v>0.8518518518518519</v>
      </c>
      <c r="AD161">
        <v>27</v>
      </c>
      <c r="AE161" s="1">
        <v>24.703703703703702</v>
      </c>
      <c r="AF161" s="1">
        <f>AVERAGE(AE161:AE166)</f>
        <v>18.805441595441593</v>
      </c>
    </row>
    <row r="162" spans="1:31" ht="12">
      <c r="A162">
        <v>27</v>
      </c>
      <c r="B162">
        <v>4</v>
      </c>
      <c r="C162">
        <v>150</v>
      </c>
      <c r="D162">
        <v>5</v>
      </c>
      <c r="E162">
        <v>27</v>
      </c>
      <c r="F162">
        <v>2</v>
      </c>
      <c r="G162">
        <v>6</v>
      </c>
      <c r="H162">
        <v>1</v>
      </c>
      <c r="I162">
        <v>0.006</v>
      </c>
      <c r="J162">
        <f t="shared" si="11"/>
        <v>5</v>
      </c>
      <c r="K162" s="14">
        <f t="shared" si="12"/>
        <v>0.16666666666666666</v>
      </c>
      <c r="L162">
        <v>11</v>
      </c>
      <c r="M162">
        <v>0.033</v>
      </c>
      <c r="P162">
        <v>27</v>
      </c>
      <c r="Q162">
        <v>4</v>
      </c>
      <c r="R162">
        <v>150</v>
      </c>
      <c r="S162" s="1">
        <f t="shared" si="13"/>
        <v>1.8333333333333333</v>
      </c>
      <c r="T162" s="14">
        <f t="shared" si="14"/>
        <v>0.006</v>
      </c>
      <c r="U162" s="14">
        <f t="shared" si="15"/>
        <v>0.011</v>
      </c>
      <c r="V162" s="14"/>
      <c r="X162">
        <v>150</v>
      </c>
      <c r="Y162" s="14">
        <v>0.006</v>
      </c>
      <c r="Z162" s="14">
        <v>0.011</v>
      </c>
      <c r="AA162" s="18">
        <v>0.16666666666666666</v>
      </c>
      <c r="AD162">
        <v>27</v>
      </c>
      <c r="AE162" s="1">
        <v>1.8333333333333333</v>
      </c>
    </row>
    <row r="163" spans="1:31" ht="12">
      <c r="A163">
        <v>27</v>
      </c>
      <c r="B163">
        <v>4</v>
      </c>
      <c r="C163">
        <v>150</v>
      </c>
      <c r="D163">
        <v>5</v>
      </c>
      <c r="E163">
        <v>27</v>
      </c>
      <c r="F163">
        <v>3</v>
      </c>
      <c r="G163">
        <v>27</v>
      </c>
      <c r="H163">
        <v>11</v>
      </c>
      <c r="I163">
        <v>0.242</v>
      </c>
      <c r="J163">
        <f t="shared" si="11"/>
        <v>16</v>
      </c>
      <c r="K163" s="14">
        <f t="shared" si="12"/>
        <v>0.4074074074074074</v>
      </c>
      <c r="L163">
        <v>28</v>
      </c>
      <c r="M163">
        <v>0.053</v>
      </c>
      <c r="N163">
        <v>1</v>
      </c>
      <c r="P163">
        <v>27</v>
      </c>
      <c r="Q163">
        <v>4</v>
      </c>
      <c r="R163">
        <v>150</v>
      </c>
      <c r="S163" s="1">
        <f t="shared" si="13"/>
        <v>11.407407407407407</v>
      </c>
      <c r="T163" s="14">
        <f t="shared" si="14"/>
        <v>0.022</v>
      </c>
      <c r="U163" s="14">
        <f t="shared" si="15"/>
        <v>0.25096296296296294</v>
      </c>
      <c r="V163" s="14"/>
      <c r="X163">
        <v>150</v>
      </c>
      <c r="Y163" s="14">
        <v>0.022</v>
      </c>
      <c r="Z163" s="14">
        <v>0.25096296296296294</v>
      </c>
      <c r="AA163" s="18">
        <v>0.4074074074074074</v>
      </c>
      <c r="AD163">
        <v>27</v>
      </c>
      <c r="AE163" s="1">
        <v>11.407407407407407</v>
      </c>
    </row>
    <row r="164" spans="1:31" ht="12">
      <c r="A164">
        <v>27</v>
      </c>
      <c r="B164">
        <v>4</v>
      </c>
      <c r="C164">
        <v>150</v>
      </c>
      <c r="D164">
        <v>5</v>
      </c>
      <c r="E164">
        <v>27</v>
      </c>
      <c r="F164">
        <v>4</v>
      </c>
      <c r="G164">
        <v>26</v>
      </c>
      <c r="H164">
        <v>19</v>
      </c>
      <c r="I164">
        <v>0.419</v>
      </c>
      <c r="J164">
        <f t="shared" si="11"/>
        <v>7</v>
      </c>
      <c r="K164" s="14">
        <f t="shared" si="12"/>
        <v>0.7307692307692307</v>
      </c>
      <c r="L164">
        <v>28</v>
      </c>
      <c r="M164">
        <v>0.058</v>
      </c>
      <c r="N164">
        <v>1</v>
      </c>
      <c r="P164">
        <v>27</v>
      </c>
      <c r="Q164">
        <v>4</v>
      </c>
      <c r="R164">
        <v>150</v>
      </c>
      <c r="S164" s="1">
        <f t="shared" si="13"/>
        <v>20.46153846153846</v>
      </c>
      <c r="T164" s="14">
        <f t="shared" si="14"/>
        <v>0.02205263157894737</v>
      </c>
      <c r="U164" s="14">
        <f t="shared" si="15"/>
        <v>0.4512307692307692</v>
      </c>
      <c r="V164" s="14"/>
      <c r="X164">
        <v>150</v>
      </c>
      <c r="Y164" s="14">
        <v>0.02205263157894737</v>
      </c>
      <c r="Z164" s="14">
        <v>0.4512307692307692</v>
      </c>
      <c r="AA164" s="18">
        <v>0.7307692307692307</v>
      </c>
      <c r="AD164">
        <v>27</v>
      </c>
      <c r="AE164" s="1">
        <v>20.46153846153846</v>
      </c>
    </row>
    <row r="165" spans="1:31" ht="12">
      <c r="A165">
        <v>27</v>
      </c>
      <c r="B165">
        <v>4</v>
      </c>
      <c r="C165">
        <v>150</v>
      </c>
      <c r="D165">
        <v>5</v>
      </c>
      <c r="E165">
        <v>27</v>
      </c>
      <c r="F165">
        <v>5</v>
      </c>
      <c r="G165">
        <v>25</v>
      </c>
      <c r="H165">
        <v>22</v>
      </c>
      <c r="I165">
        <v>0.49</v>
      </c>
      <c r="J165">
        <f t="shared" si="11"/>
        <v>3</v>
      </c>
      <c r="K165" s="14">
        <f t="shared" si="12"/>
        <v>0.88</v>
      </c>
      <c r="L165">
        <v>27</v>
      </c>
      <c r="M165">
        <v>0.05</v>
      </c>
      <c r="N165">
        <v>2</v>
      </c>
      <c r="P165">
        <v>27</v>
      </c>
      <c r="Q165">
        <v>4</v>
      </c>
      <c r="R165">
        <v>150</v>
      </c>
      <c r="S165" s="1">
        <f t="shared" si="13"/>
        <v>23.76</v>
      </c>
      <c r="T165" s="14">
        <f t="shared" si="14"/>
        <v>0.022272727272727274</v>
      </c>
      <c r="U165" s="14">
        <f t="shared" si="15"/>
        <v>0.5292000000000001</v>
      </c>
      <c r="V165" s="14"/>
      <c r="X165">
        <v>150</v>
      </c>
      <c r="Y165" s="14">
        <v>0.022272727272727274</v>
      </c>
      <c r="Z165" s="14">
        <v>0.5292000000000001</v>
      </c>
      <c r="AA165" s="18">
        <v>0.88</v>
      </c>
      <c r="AD165">
        <v>27</v>
      </c>
      <c r="AE165" s="1">
        <v>23.76</v>
      </c>
    </row>
    <row r="166" spans="1:31" ht="12">
      <c r="A166">
        <v>27</v>
      </c>
      <c r="B166">
        <v>4</v>
      </c>
      <c r="C166">
        <v>150</v>
      </c>
      <c r="D166">
        <v>5</v>
      </c>
      <c r="E166">
        <v>27</v>
      </c>
      <c r="F166">
        <v>6</v>
      </c>
      <c r="G166">
        <v>36</v>
      </c>
      <c r="H166">
        <v>23</v>
      </c>
      <c r="I166">
        <v>0.473</v>
      </c>
      <c r="J166">
        <f t="shared" si="11"/>
        <v>13</v>
      </c>
      <c r="K166" s="14">
        <f t="shared" si="12"/>
        <v>0.6388888888888888</v>
      </c>
      <c r="L166">
        <v>48</v>
      </c>
      <c r="M166">
        <v>0.08</v>
      </c>
      <c r="P166">
        <v>27</v>
      </c>
      <c r="Q166">
        <v>4</v>
      </c>
      <c r="R166">
        <v>150</v>
      </c>
      <c r="S166" s="1">
        <f t="shared" si="13"/>
        <v>30.666666666666664</v>
      </c>
      <c r="T166" s="14">
        <f t="shared" si="14"/>
        <v>0.020565217391304347</v>
      </c>
      <c r="U166" s="14">
        <f t="shared" si="15"/>
        <v>0.6306666666666666</v>
      </c>
      <c r="V166" s="14"/>
      <c r="X166">
        <v>150</v>
      </c>
      <c r="Y166" s="14">
        <v>0.020565217391304347</v>
      </c>
      <c r="Z166" s="14">
        <v>0.6306666666666666</v>
      </c>
      <c r="AA166" s="18">
        <v>0.6388888888888888</v>
      </c>
      <c r="AD166">
        <v>27</v>
      </c>
      <c r="AE166" s="1">
        <v>30.666666666666664</v>
      </c>
    </row>
    <row r="167" spans="1:32" ht="12">
      <c r="A167">
        <v>28</v>
      </c>
      <c r="B167">
        <v>2</v>
      </c>
      <c r="C167">
        <v>50</v>
      </c>
      <c r="D167">
        <v>5</v>
      </c>
      <c r="E167">
        <v>28</v>
      </c>
      <c r="F167">
        <v>1</v>
      </c>
      <c r="G167">
        <v>34</v>
      </c>
      <c r="H167">
        <v>32</v>
      </c>
      <c r="I167">
        <v>0.766</v>
      </c>
      <c r="J167">
        <f t="shared" si="11"/>
        <v>2</v>
      </c>
      <c r="K167" s="14">
        <f t="shared" si="12"/>
        <v>0.9411764705882353</v>
      </c>
      <c r="L167">
        <v>34</v>
      </c>
      <c r="M167">
        <v>0.074</v>
      </c>
      <c r="P167">
        <v>28</v>
      </c>
      <c r="Q167">
        <v>2</v>
      </c>
      <c r="R167">
        <v>50</v>
      </c>
      <c r="S167" s="1">
        <f t="shared" si="13"/>
        <v>32</v>
      </c>
      <c r="T167" s="14">
        <f t="shared" si="14"/>
        <v>0.0239375</v>
      </c>
      <c r="U167" s="14">
        <f t="shared" si="15"/>
        <v>0.766</v>
      </c>
      <c r="V167" s="14"/>
      <c r="W167">
        <v>23</v>
      </c>
      <c r="X167">
        <v>50</v>
      </c>
      <c r="Y167" s="14">
        <v>0.0239375</v>
      </c>
      <c r="Z167" s="14">
        <v>0.766</v>
      </c>
      <c r="AA167" s="18">
        <v>0.9411764705882353</v>
      </c>
      <c r="AD167">
        <v>28</v>
      </c>
      <c r="AE167" s="1">
        <v>32</v>
      </c>
      <c r="AF167" s="1">
        <f>AVERAGE(AE167:AE172)</f>
        <v>18.538878968253968</v>
      </c>
    </row>
    <row r="168" spans="1:31" ht="12">
      <c r="A168">
        <v>28</v>
      </c>
      <c r="B168">
        <v>2</v>
      </c>
      <c r="C168">
        <v>50</v>
      </c>
      <c r="D168">
        <v>5</v>
      </c>
      <c r="E168">
        <v>28</v>
      </c>
      <c r="F168">
        <v>2</v>
      </c>
      <c r="G168">
        <v>25</v>
      </c>
      <c r="H168">
        <v>17</v>
      </c>
      <c r="I168">
        <v>0.287</v>
      </c>
      <c r="J168">
        <f t="shared" si="11"/>
        <v>8</v>
      </c>
      <c r="K168" s="14">
        <f t="shared" si="12"/>
        <v>0.68</v>
      </c>
      <c r="L168">
        <v>26</v>
      </c>
      <c r="M168">
        <v>0.048</v>
      </c>
      <c r="P168">
        <v>28</v>
      </c>
      <c r="Q168">
        <v>2</v>
      </c>
      <c r="R168">
        <v>50</v>
      </c>
      <c r="S168" s="1">
        <f t="shared" si="13"/>
        <v>17.68</v>
      </c>
      <c r="T168" s="14">
        <f t="shared" si="14"/>
        <v>0.01688235294117647</v>
      </c>
      <c r="U168" s="14">
        <f t="shared" si="15"/>
        <v>0.29847999999999997</v>
      </c>
      <c r="V168" s="14"/>
      <c r="X168">
        <v>50</v>
      </c>
      <c r="Y168" s="14">
        <v>0.01688235294117647</v>
      </c>
      <c r="Z168" s="14">
        <v>0.29847999999999997</v>
      </c>
      <c r="AA168" s="18">
        <v>0.68</v>
      </c>
      <c r="AD168">
        <v>28</v>
      </c>
      <c r="AE168" s="1">
        <v>17.68</v>
      </c>
    </row>
    <row r="169" spans="1:31" ht="12">
      <c r="A169">
        <v>28</v>
      </c>
      <c r="B169">
        <v>2</v>
      </c>
      <c r="C169">
        <v>50</v>
      </c>
      <c r="D169">
        <v>5</v>
      </c>
      <c r="E169">
        <v>28</v>
      </c>
      <c r="F169">
        <v>3</v>
      </c>
      <c r="G169">
        <v>35</v>
      </c>
      <c r="H169">
        <v>19</v>
      </c>
      <c r="I169">
        <v>0.201</v>
      </c>
      <c r="J169">
        <f t="shared" si="11"/>
        <v>16</v>
      </c>
      <c r="K169" s="14">
        <f t="shared" si="12"/>
        <v>0.5428571428571428</v>
      </c>
      <c r="L169">
        <v>36</v>
      </c>
      <c r="M169">
        <v>0.09</v>
      </c>
      <c r="P169">
        <v>28</v>
      </c>
      <c r="Q169">
        <v>2</v>
      </c>
      <c r="R169">
        <v>50</v>
      </c>
      <c r="S169" s="1">
        <f t="shared" si="13"/>
        <v>19.54285714285714</v>
      </c>
      <c r="T169" s="14">
        <f t="shared" si="14"/>
        <v>0.010578947368421054</v>
      </c>
      <c r="U169" s="14">
        <f t="shared" si="15"/>
        <v>0.20674285714285714</v>
      </c>
      <c r="V169" s="14"/>
      <c r="X169">
        <v>50</v>
      </c>
      <c r="Y169" s="14">
        <v>0.010578947368421054</v>
      </c>
      <c r="Z169" s="14">
        <v>0.20674285714285714</v>
      </c>
      <c r="AA169" s="18">
        <v>0.5428571428571428</v>
      </c>
      <c r="AD169">
        <v>28</v>
      </c>
      <c r="AE169" s="1">
        <v>19.54285714285714</v>
      </c>
    </row>
    <row r="170" spans="1:31" ht="12">
      <c r="A170">
        <v>28</v>
      </c>
      <c r="B170">
        <v>2</v>
      </c>
      <c r="C170">
        <v>50</v>
      </c>
      <c r="D170">
        <v>5</v>
      </c>
      <c r="E170">
        <v>28</v>
      </c>
      <c r="F170">
        <v>4</v>
      </c>
      <c r="G170">
        <v>12</v>
      </c>
      <c r="H170">
        <v>3</v>
      </c>
      <c r="I170">
        <v>0.114</v>
      </c>
      <c r="J170">
        <f t="shared" si="11"/>
        <v>9</v>
      </c>
      <c r="K170" s="14">
        <f t="shared" si="12"/>
        <v>0.25</v>
      </c>
      <c r="L170">
        <v>15</v>
      </c>
      <c r="M170">
        <v>0.053</v>
      </c>
      <c r="N170">
        <v>3</v>
      </c>
      <c r="P170">
        <v>28</v>
      </c>
      <c r="Q170">
        <v>2</v>
      </c>
      <c r="R170">
        <v>50</v>
      </c>
      <c r="S170" s="1">
        <f t="shared" si="13"/>
        <v>3.75</v>
      </c>
      <c r="T170" s="14">
        <f t="shared" si="14"/>
        <v>0.038</v>
      </c>
      <c r="U170" s="14">
        <f t="shared" si="15"/>
        <v>0.1425</v>
      </c>
      <c r="V170" s="14"/>
      <c r="X170">
        <v>50</v>
      </c>
      <c r="Y170" s="14">
        <v>0.038</v>
      </c>
      <c r="Z170" s="14">
        <v>0.1425</v>
      </c>
      <c r="AA170" s="18">
        <v>0.25</v>
      </c>
      <c r="AD170">
        <v>28</v>
      </c>
      <c r="AE170" s="1">
        <v>3.75</v>
      </c>
    </row>
    <row r="171" spans="1:31" ht="12">
      <c r="A171">
        <v>28</v>
      </c>
      <c r="B171">
        <v>2</v>
      </c>
      <c r="C171">
        <v>50</v>
      </c>
      <c r="D171">
        <v>5</v>
      </c>
      <c r="E171">
        <v>28</v>
      </c>
      <c r="F171">
        <v>5</v>
      </c>
      <c r="G171">
        <v>32</v>
      </c>
      <c r="H171">
        <v>23</v>
      </c>
      <c r="I171">
        <v>0.63</v>
      </c>
      <c r="J171">
        <f t="shared" si="11"/>
        <v>9</v>
      </c>
      <c r="K171" s="14">
        <f t="shared" si="12"/>
        <v>0.71875</v>
      </c>
      <c r="L171">
        <v>37</v>
      </c>
      <c r="M171">
        <v>0.113</v>
      </c>
      <c r="N171">
        <v>2</v>
      </c>
      <c r="P171">
        <v>28</v>
      </c>
      <c r="Q171">
        <v>2</v>
      </c>
      <c r="R171">
        <v>50</v>
      </c>
      <c r="S171" s="1">
        <f t="shared" si="13"/>
        <v>26.59375</v>
      </c>
      <c r="T171" s="14">
        <f t="shared" si="14"/>
        <v>0.027391304347826086</v>
      </c>
      <c r="U171" s="14">
        <f t="shared" si="15"/>
        <v>0.7284375</v>
      </c>
      <c r="V171" s="14"/>
      <c r="X171">
        <v>50</v>
      </c>
      <c r="Y171" s="14">
        <v>0.027391304347826086</v>
      </c>
      <c r="Z171" s="14">
        <v>0.7284375</v>
      </c>
      <c r="AA171" s="18">
        <v>0.71875</v>
      </c>
      <c r="AD171">
        <v>28</v>
      </c>
      <c r="AE171" s="1">
        <v>26.59375</v>
      </c>
    </row>
    <row r="172" spans="1:31" ht="12">
      <c r="A172">
        <v>28</v>
      </c>
      <c r="B172">
        <v>2</v>
      </c>
      <c r="C172">
        <v>50</v>
      </c>
      <c r="D172">
        <v>5</v>
      </c>
      <c r="E172">
        <v>28</v>
      </c>
      <c r="F172">
        <v>6</v>
      </c>
      <c r="G172">
        <v>12</v>
      </c>
      <c r="H172">
        <v>10</v>
      </c>
      <c r="I172">
        <v>0.259</v>
      </c>
      <c r="J172">
        <f t="shared" si="11"/>
        <v>2</v>
      </c>
      <c r="K172" s="14">
        <f t="shared" si="12"/>
        <v>0.8333333333333334</v>
      </c>
      <c r="L172">
        <v>14</v>
      </c>
      <c r="M172">
        <v>0.03</v>
      </c>
      <c r="P172">
        <v>28</v>
      </c>
      <c r="Q172">
        <v>2</v>
      </c>
      <c r="R172">
        <v>50</v>
      </c>
      <c r="S172" s="1">
        <f t="shared" si="13"/>
        <v>11.666666666666668</v>
      </c>
      <c r="T172" s="14">
        <f t="shared" si="14"/>
        <v>0.0259</v>
      </c>
      <c r="U172" s="14">
        <f t="shared" si="15"/>
        <v>0.3021666666666667</v>
      </c>
      <c r="V172" s="14"/>
      <c r="X172">
        <v>50</v>
      </c>
      <c r="Y172" s="14">
        <v>0.0259</v>
      </c>
      <c r="Z172" s="14">
        <v>0.3021666666666667</v>
      </c>
      <c r="AA172" s="18">
        <v>0.8333333333333334</v>
      </c>
      <c r="AD172">
        <v>28</v>
      </c>
      <c r="AE172" s="1">
        <v>11.666666666666668</v>
      </c>
    </row>
    <row r="173" spans="1:32" ht="12">
      <c r="A173">
        <v>29</v>
      </c>
      <c r="B173">
        <v>5</v>
      </c>
      <c r="C173">
        <v>300</v>
      </c>
      <c r="D173">
        <v>5</v>
      </c>
      <c r="E173">
        <v>29</v>
      </c>
      <c r="F173">
        <v>1</v>
      </c>
      <c r="G173">
        <v>25</v>
      </c>
      <c r="H173">
        <v>21</v>
      </c>
      <c r="I173">
        <v>0.448</v>
      </c>
      <c r="J173">
        <f t="shared" si="11"/>
        <v>4</v>
      </c>
      <c r="K173" s="14">
        <f t="shared" si="12"/>
        <v>0.84</v>
      </c>
      <c r="L173">
        <v>25</v>
      </c>
      <c r="M173">
        <v>0.061</v>
      </c>
      <c r="N173">
        <v>1</v>
      </c>
      <c r="P173">
        <v>29</v>
      </c>
      <c r="Q173">
        <v>5</v>
      </c>
      <c r="R173">
        <v>300</v>
      </c>
      <c r="S173" s="1">
        <f t="shared" si="13"/>
        <v>21</v>
      </c>
      <c r="T173" s="14">
        <f t="shared" si="14"/>
        <v>0.021333333333333333</v>
      </c>
      <c r="U173" s="14">
        <f t="shared" si="15"/>
        <v>0.448</v>
      </c>
      <c r="V173" s="14"/>
      <c r="W173">
        <v>10</v>
      </c>
      <c r="X173">
        <v>300</v>
      </c>
      <c r="Y173" s="14">
        <v>0.021333333333333333</v>
      </c>
      <c r="Z173" s="14">
        <v>0.448</v>
      </c>
      <c r="AA173" s="18">
        <v>0.84</v>
      </c>
      <c r="AD173">
        <v>29</v>
      </c>
      <c r="AE173" s="1">
        <v>21</v>
      </c>
      <c r="AF173" s="1">
        <f>AVERAGE(AE173:AE178)</f>
        <v>27.551061007957557</v>
      </c>
    </row>
    <row r="174" spans="1:31" ht="12">
      <c r="A174">
        <v>29</v>
      </c>
      <c r="B174">
        <v>5</v>
      </c>
      <c r="C174">
        <v>300</v>
      </c>
      <c r="D174">
        <v>5</v>
      </c>
      <c r="E174">
        <v>29</v>
      </c>
      <c r="F174">
        <v>2</v>
      </c>
      <c r="G174">
        <v>68</v>
      </c>
      <c r="H174">
        <v>51</v>
      </c>
      <c r="I174">
        <v>1.396</v>
      </c>
      <c r="J174">
        <f t="shared" si="11"/>
        <v>17</v>
      </c>
      <c r="K174" s="14">
        <f t="shared" si="12"/>
        <v>0.75</v>
      </c>
      <c r="L174">
        <v>74</v>
      </c>
      <c r="M174">
        <v>0.2</v>
      </c>
      <c r="P174">
        <v>29</v>
      </c>
      <c r="Q174">
        <v>5</v>
      </c>
      <c r="R174">
        <v>300</v>
      </c>
      <c r="S174" s="1">
        <f t="shared" si="13"/>
        <v>55.5</v>
      </c>
      <c r="T174" s="14">
        <f t="shared" si="14"/>
        <v>0.027372549019607843</v>
      </c>
      <c r="U174" s="14">
        <f t="shared" si="15"/>
        <v>1.5191764705882354</v>
      </c>
      <c r="V174" s="14"/>
      <c r="X174">
        <v>300</v>
      </c>
      <c r="Y174" s="14">
        <v>0.027372549019607843</v>
      </c>
      <c r="Z174" s="14">
        <v>1.5191764705882354</v>
      </c>
      <c r="AA174" s="18">
        <v>0.75</v>
      </c>
      <c r="AD174">
        <v>29</v>
      </c>
      <c r="AE174" s="1">
        <v>55.5</v>
      </c>
    </row>
    <row r="175" spans="1:31" ht="12">
      <c r="A175">
        <v>29</v>
      </c>
      <c r="B175">
        <v>5</v>
      </c>
      <c r="C175">
        <v>300</v>
      </c>
      <c r="D175">
        <v>5</v>
      </c>
      <c r="E175">
        <v>29</v>
      </c>
      <c r="F175">
        <v>3</v>
      </c>
      <c r="G175">
        <v>39</v>
      </c>
      <c r="H175">
        <v>27</v>
      </c>
      <c r="I175">
        <v>0.776</v>
      </c>
      <c r="J175">
        <f t="shared" si="11"/>
        <v>12</v>
      </c>
      <c r="K175" s="14">
        <f t="shared" si="12"/>
        <v>0.6923076923076923</v>
      </c>
      <c r="L175">
        <v>44</v>
      </c>
      <c r="M175">
        <v>0.096</v>
      </c>
      <c r="N175">
        <v>6</v>
      </c>
      <c r="P175">
        <v>29</v>
      </c>
      <c r="Q175">
        <v>5</v>
      </c>
      <c r="R175">
        <v>300</v>
      </c>
      <c r="S175" s="1">
        <f t="shared" si="13"/>
        <v>30.46153846153846</v>
      </c>
      <c r="T175" s="14">
        <f t="shared" si="14"/>
        <v>0.02874074074074074</v>
      </c>
      <c r="U175" s="14">
        <f t="shared" si="15"/>
        <v>0.8754871794871795</v>
      </c>
      <c r="V175" s="14"/>
      <c r="X175">
        <v>300</v>
      </c>
      <c r="Y175" s="14">
        <v>0.02874074074074074</v>
      </c>
      <c r="Z175" s="14">
        <v>0.8754871794871795</v>
      </c>
      <c r="AA175" s="18">
        <v>0.6923076923076923</v>
      </c>
      <c r="AD175">
        <v>29</v>
      </c>
      <c r="AE175" s="1">
        <v>30.46153846153846</v>
      </c>
    </row>
    <row r="176" spans="1:31" ht="12">
      <c r="A176">
        <v>29</v>
      </c>
      <c r="B176">
        <v>5</v>
      </c>
      <c r="C176">
        <v>300</v>
      </c>
      <c r="D176">
        <v>5</v>
      </c>
      <c r="E176">
        <v>29</v>
      </c>
      <c r="F176">
        <v>4</v>
      </c>
      <c r="G176">
        <v>18</v>
      </c>
      <c r="H176">
        <v>12</v>
      </c>
      <c r="I176">
        <v>0.455</v>
      </c>
      <c r="J176">
        <f t="shared" si="11"/>
        <v>6</v>
      </c>
      <c r="K176" s="14">
        <f t="shared" si="12"/>
        <v>0.6666666666666666</v>
      </c>
      <c r="L176">
        <v>20</v>
      </c>
      <c r="M176">
        <v>0.061</v>
      </c>
      <c r="P176">
        <v>29</v>
      </c>
      <c r="Q176">
        <v>5</v>
      </c>
      <c r="R176">
        <v>300</v>
      </c>
      <c r="S176" s="1">
        <f t="shared" si="13"/>
        <v>13.333333333333332</v>
      </c>
      <c r="T176" s="14">
        <f t="shared" si="14"/>
        <v>0.03791666666666667</v>
      </c>
      <c r="U176" s="14">
        <f t="shared" si="15"/>
        <v>0.5055555555555555</v>
      </c>
      <c r="V176" s="14"/>
      <c r="X176">
        <v>300</v>
      </c>
      <c r="Y176" s="14">
        <v>0.03791666666666667</v>
      </c>
      <c r="Z176" s="14">
        <v>0.5055555555555555</v>
      </c>
      <c r="AA176" s="18">
        <v>0.6666666666666666</v>
      </c>
      <c r="AD176">
        <v>29</v>
      </c>
      <c r="AE176" s="1">
        <v>13.333333333333332</v>
      </c>
    </row>
    <row r="177" spans="1:31" ht="12">
      <c r="A177">
        <v>29</v>
      </c>
      <c r="B177">
        <v>5</v>
      </c>
      <c r="C177">
        <v>300</v>
      </c>
      <c r="D177">
        <v>5</v>
      </c>
      <c r="E177">
        <v>29</v>
      </c>
      <c r="F177">
        <v>5</v>
      </c>
      <c r="G177">
        <v>58</v>
      </c>
      <c r="H177">
        <v>39</v>
      </c>
      <c r="I177">
        <v>0.941</v>
      </c>
      <c r="J177">
        <f t="shared" si="11"/>
        <v>19</v>
      </c>
      <c r="K177" s="14">
        <f t="shared" si="12"/>
        <v>0.6724137931034483</v>
      </c>
      <c r="L177">
        <v>60</v>
      </c>
      <c r="M177">
        <v>0.085</v>
      </c>
      <c r="P177">
        <v>29</v>
      </c>
      <c r="Q177">
        <v>5</v>
      </c>
      <c r="R177">
        <v>300</v>
      </c>
      <c r="S177" s="1">
        <f t="shared" si="13"/>
        <v>40.3448275862069</v>
      </c>
      <c r="T177" s="14">
        <f t="shared" si="14"/>
        <v>0.024128205128205127</v>
      </c>
      <c r="U177" s="14">
        <f t="shared" si="15"/>
        <v>0.973448275862069</v>
      </c>
      <c r="V177" s="14"/>
      <c r="X177">
        <v>300</v>
      </c>
      <c r="Y177" s="14">
        <v>0.024128205128205127</v>
      </c>
      <c r="Z177" s="14">
        <v>0.973448275862069</v>
      </c>
      <c r="AA177" s="18">
        <v>0.6724137931034483</v>
      </c>
      <c r="AD177">
        <v>29</v>
      </c>
      <c r="AE177" s="1">
        <v>40.3448275862069</v>
      </c>
    </row>
    <row r="178" spans="1:31" ht="12">
      <c r="A178">
        <v>29</v>
      </c>
      <c r="B178">
        <v>5</v>
      </c>
      <c r="C178">
        <v>300</v>
      </c>
      <c r="D178">
        <v>5</v>
      </c>
      <c r="E178">
        <v>29</v>
      </c>
      <c r="F178">
        <v>6</v>
      </c>
      <c r="G178">
        <v>3</v>
      </c>
      <c r="H178">
        <v>1</v>
      </c>
      <c r="I178">
        <v>0.035</v>
      </c>
      <c r="J178">
        <f t="shared" si="11"/>
        <v>2</v>
      </c>
      <c r="K178" s="14">
        <f t="shared" si="12"/>
        <v>0.3333333333333333</v>
      </c>
      <c r="L178">
        <v>14</v>
      </c>
      <c r="M178">
        <v>0.052</v>
      </c>
      <c r="P178">
        <v>29</v>
      </c>
      <c r="Q178">
        <v>5</v>
      </c>
      <c r="R178">
        <v>300</v>
      </c>
      <c r="S178" s="1">
        <f t="shared" si="13"/>
        <v>4.666666666666666</v>
      </c>
      <c r="T178" s="14">
        <f t="shared" si="14"/>
        <v>0.035</v>
      </c>
      <c r="U178" s="14">
        <f t="shared" si="15"/>
        <v>0.16333333333333333</v>
      </c>
      <c r="V178" s="14"/>
      <c r="X178">
        <v>300</v>
      </c>
      <c r="Y178" s="14">
        <v>0.035</v>
      </c>
      <c r="Z178" s="14">
        <v>0.16333333333333333</v>
      </c>
      <c r="AA178" s="18">
        <v>0.3333333333333333</v>
      </c>
      <c r="AD178">
        <v>29</v>
      </c>
      <c r="AE178" s="1">
        <v>4.666666666666666</v>
      </c>
    </row>
    <row r="179" spans="1:32" ht="12">
      <c r="A179">
        <v>30</v>
      </c>
      <c r="B179">
        <v>1</v>
      </c>
      <c r="C179">
        <v>0</v>
      </c>
      <c r="D179">
        <v>5</v>
      </c>
      <c r="E179">
        <v>30</v>
      </c>
      <c r="F179">
        <v>1</v>
      </c>
      <c r="G179">
        <v>19</v>
      </c>
      <c r="H179">
        <v>14</v>
      </c>
      <c r="I179">
        <v>0.345</v>
      </c>
      <c r="J179">
        <f t="shared" si="11"/>
        <v>5</v>
      </c>
      <c r="K179" s="14">
        <f t="shared" si="12"/>
        <v>0.7368421052631579</v>
      </c>
      <c r="L179">
        <v>20</v>
      </c>
      <c r="M179">
        <v>0.045</v>
      </c>
      <c r="P179">
        <v>30</v>
      </c>
      <c r="Q179">
        <v>1</v>
      </c>
      <c r="R179">
        <v>0</v>
      </c>
      <c r="S179" s="1">
        <f t="shared" si="13"/>
        <v>14.736842105263158</v>
      </c>
      <c r="T179" s="14">
        <f t="shared" si="14"/>
        <v>0.02464285714285714</v>
      </c>
      <c r="U179" s="14">
        <f t="shared" si="15"/>
        <v>0.36315789473684207</v>
      </c>
      <c r="V179" s="14"/>
      <c r="W179">
        <v>17</v>
      </c>
      <c r="X179">
        <v>0</v>
      </c>
      <c r="Y179" s="14">
        <v>0.02464285714285714</v>
      </c>
      <c r="Z179" s="14">
        <v>0.36315789473684207</v>
      </c>
      <c r="AA179" s="18">
        <v>0.7368421052631579</v>
      </c>
      <c r="AD179">
        <v>30</v>
      </c>
      <c r="AE179" s="1">
        <v>14.736842105263158</v>
      </c>
      <c r="AF179" s="1">
        <f>AVERAGE(AE179:AE184)</f>
        <v>22.137956656346752</v>
      </c>
    </row>
    <row r="180" spans="1:31" ht="12">
      <c r="A180">
        <v>30</v>
      </c>
      <c r="B180">
        <v>1</v>
      </c>
      <c r="C180">
        <v>0</v>
      </c>
      <c r="D180">
        <v>5</v>
      </c>
      <c r="E180">
        <v>30</v>
      </c>
      <c r="F180">
        <v>2</v>
      </c>
      <c r="G180">
        <v>40</v>
      </c>
      <c r="H180">
        <v>24</v>
      </c>
      <c r="I180">
        <v>0.456</v>
      </c>
      <c r="J180">
        <f t="shared" si="11"/>
        <v>16</v>
      </c>
      <c r="K180" s="14">
        <f t="shared" si="12"/>
        <v>0.6</v>
      </c>
      <c r="L180">
        <v>61</v>
      </c>
      <c r="M180">
        <v>0.095</v>
      </c>
      <c r="N180">
        <v>6</v>
      </c>
      <c r="P180">
        <v>30</v>
      </c>
      <c r="Q180">
        <v>1</v>
      </c>
      <c r="R180">
        <v>0</v>
      </c>
      <c r="S180" s="1">
        <f t="shared" si="13"/>
        <v>36.6</v>
      </c>
      <c r="T180" s="14">
        <f t="shared" si="14"/>
        <v>0.019</v>
      </c>
      <c r="U180" s="14">
        <f t="shared" si="15"/>
        <v>0.6954</v>
      </c>
      <c r="V180" s="14"/>
      <c r="X180">
        <v>0</v>
      </c>
      <c r="Y180" s="14">
        <v>0.019</v>
      </c>
      <c r="Z180" s="14">
        <v>0.6954</v>
      </c>
      <c r="AA180" s="18">
        <v>0.6</v>
      </c>
      <c r="AD180">
        <v>30</v>
      </c>
      <c r="AE180" s="1">
        <v>36.6</v>
      </c>
    </row>
    <row r="181" spans="1:31" ht="12">
      <c r="A181">
        <v>30</v>
      </c>
      <c r="B181">
        <v>1</v>
      </c>
      <c r="C181">
        <v>0</v>
      </c>
      <c r="D181">
        <v>5</v>
      </c>
      <c r="E181">
        <v>30</v>
      </c>
      <c r="F181">
        <v>3</v>
      </c>
      <c r="G181">
        <v>16</v>
      </c>
      <c r="H181">
        <v>0</v>
      </c>
      <c r="I181">
        <v>0</v>
      </c>
      <c r="J181">
        <f t="shared" si="11"/>
        <v>16</v>
      </c>
      <c r="K181" s="14">
        <f t="shared" si="12"/>
        <v>0</v>
      </c>
      <c r="L181">
        <v>16</v>
      </c>
      <c r="M181">
        <v>0.027</v>
      </c>
      <c r="N181">
        <v>5</v>
      </c>
      <c r="P181">
        <v>30</v>
      </c>
      <c r="Q181">
        <v>1</v>
      </c>
      <c r="R181">
        <v>0</v>
      </c>
      <c r="S181" s="1">
        <f t="shared" si="13"/>
        <v>0</v>
      </c>
      <c r="T181" s="14">
        <v>0</v>
      </c>
      <c r="U181" s="14">
        <f t="shared" si="15"/>
        <v>0</v>
      </c>
      <c r="V181" s="14"/>
      <c r="X181">
        <v>0</v>
      </c>
      <c r="Y181" s="14">
        <v>0</v>
      </c>
      <c r="Z181" s="14">
        <v>0</v>
      </c>
      <c r="AA181" s="18">
        <v>0</v>
      </c>
      <c r="AD181">
        <v>30</v>
      </c>
      <c r="AE181" s="1"/>
    </row>
    <row r="182" spans="1:31" ht="12">
      <c r="A182">
        <v>30</v>
      </c>
      <c r="B182">
        <v>1</v>
      </c>
      <c r="C182">
        <v>0</v>
      </c>
      <c r="D182">
        <v>5</v>
      </c>
      <c r="E182">
        <v>30</v>
      </c>
      <c r="F182">
        <v>4</v>
      </c>
      <c r="G182">
        <v>17</v>
      </c>
      <c r="H182">
        <v>9</v>
      </c>
      <c r="I182">
        <v>0.221</v>
      </c>
      <c r="J182">
        <f t="shared" si="11"/>
        <v>8</v>
      </c>
      <c r="K182" s="14">
        <f t="shared" si="12"/>
        <v>0.5294117647058824</v>
      </c>
      <c r="L182">
        <v>17</v>
      </c>
      <c r="M182">
        <v>0.037</v>
      </c>
      <c r="N182">
        <v>3</v>
      </c>
      <c r="P182">
        <v>30</v>
      </c>
      <c r="Q182">
        <v>1</v>
      </c>
      <c r="R182">
        <v>0</v>
      </c>
      <c r="S182" s="1">
        <f t="shared" si="13"/>
        <v>9</v>
      </c>
      <c r="T182" s="14">
        <f t="shared" si="14"/>
        <v>0.024555555555555556</v>
      </c>
      <c r="U182" s="14">
        <f t="shared" si="15"/>
        <v>0.221</v>
      </c>
      <c r="V182" s="14"/>
      <c r="X182">
        <v>0</v>
      </c>
      <c r="Y182" s="14">
        <v>0.024555555555555556</v>
      </c>
      <c r="Z182" s="14">
        <v>0.221</v>
      </c>
      <c r="AA182" s="18">
        <v>0.5294117647058824</v>
      </c>
      <c r="AD182">
        <v>30</v>
      </c>
      <c r="AE182" s="1">
        <v>9</v>
      </c>
    </row>
    <row r="183" spans="1:31" ht="12">
      <c r="A183">
        <v>30</v>
      </c>
      <c r="B183">
        <v>1</v>
      </c>
      <c r="C183">
        <v>0</v>
      </c>
      <c r="D183">
        <v>5</v>
      </c>
      <c r="E183">
        <v>30</v>
      </c>
      <c r="F183">
        <v>5</v>
      </c>
      <c r="G183">
        <v>30</v>
      </c>
      <c r="H183">
        <v>24</v>
      </c>
      <c r="I183">
        <v>1.032</v>
      </c>
      <c r="J183">
        <f t="shared" si="11"/>
        <v>6</v>
      </c>
      <c r="K183" s="14">
        <f t="shared" si="12"/>
        <v>0.8</v>
      </c>
      <c r="L183">
        <v>30</v>
      </c>
      <c r="M183">
        <v>0.088</v>
      </c>
      <c r="N183">
        <v>1</v>
      </c>
      <c r="P183">
        <v>30</v>
      </c>
      <c r="Q183">
        <v>1</v>
      </c>
      <c r="R183">
        <v>0</v>
      </c>
      <c r="S183" s="1">
        <f t="shared" si="13"/>
        <v>24</v>
      </c>
      <c r="T183" s="14">
        <f t="shared" si="14"/>
        <v>0.043000000000000003</v>
      </c>
      <c r="U183" s="14">
        <f t="shared" si="15"/>
        <v>1.032</v>
      </c>
      <c r="V183" s="14"/>
      <c r="X183">
        <v>0</v>
      </c>
      <c r="Y183" s="14">
        <v>0.043000000000000003</v>
      </c>
      <c r="Z183" s="14">
        <v>1.032</v>
      </c>
      <c r="AA183" s="18">
        <v>0.8</v>
      </c>
      <c r="AD183">
        <v>30</v>
      </c>
      <c r="AE183" s="1">
        <v>24</v>
      </c>
    </row>
    <row r="184" spans="1:31" ht="12">
      <c r="A184">
        <v>30</v>
      </c>
      <c r="B184">
        <v>1</v>
      </c>
      <c r="C184">
        <v>0</v>
      </c>
      <c r="D184">
        <v>5</v>
      </c>
      <c r="E184">
        <v>30</v>
      </c>
      <c r="F184">
        <v>6</v>
      </c>
      <c r="G184">
        <v>51</v>
      </c>
      <c r="H184">
        <v>24</v>
      </c>
      <c r="I184">
        <v>0.544</v>
      </c>
      <c r="J184">
        <f t="shared" si="11"/>
        <v>27</v>
      </c>
      <c r="K184" s="14">
        <f t="shared" si="12"/>
        <v>0.47058823529411764</v>
      </c>
      <c r="L184">
        <v>56</v>
      </c>
      <c r="M184">
        <v>0.108</v>
      </c>
      <c r="N184">
        <v>1</v>
      </c>
      <c r="P184">
        <v>30</v>
      </c>
      <c r="Q184">
        <v>1</v>
      </c>
      <c r="R184">
        <v>0</v>
      </c>
      <c r="S184" s="1">
        <f t="shared" si="13"/>
        <v>26.352941176470587</v>
      </c>
      <c r="T184" s="14">
        <f t="shared" si="14"/>
        <v>0.02266666666666667</v>
      </c>
      <c r="U184" s="14">
        <f t="shared" si="15"/>
        <v>0.5973333333333334</v>
      </c>
      <c r="V184" s="14"/>
      <c r="X184">
        <v>0</v>
      </c>
      <c r="Y184" s="14">
        <v>0.02266666666666667</v>
      </c>
      <c r="Z184" s="14">
        <v>0.5973333333333334</v>
      </c>
      <c r="AA184" s="18">
        <v>0.47058823529411764</v>
      </c>
      <c r="AD184">
        <v>30</v>
      </c>
      <c r="AE184" s="1">
        <v>26.352941176470587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X205"/>
  <sheetViews>
    <sheetView tabSelected="1" workbookViewId="0" topLeftCell="F30">
      <selection activeCell="G45" sqref="G45"/>
    </sheetView>
  </sheetViews>
  <sheetFormatPr defaultColWidth="9.140625" defaultRowHeight="12"/>
  <cols>
    <col min="2" max="2" width="0" style="0" hidden="1" customWidth="1"/>
  </cols>
  <sheetData>
    <row r="3" spans="1:17" ht="12">
      <c r="A3" t="s">
        <v>1</v>
      </c>
      <c r="B3" t="s">
        <v>1</v>
      </c>
      <c r="C3" t="s">
        <v>2</v>
      </c>
      <c r="D3" t="s">
        <v>1</v>
      </c>
      <c r="E3" t="s">
        <v>37</v>
      </c>
      <c r="F3" t="s">
        <v>34</v>
      </c>
      <c r="H3" t="s">
        <v>90</v>
      </c>
      <c r="I3" t="s">
        <v>35</v>
      </c>
      <c r="J3" t="s">
        <v>21</v>
      </c>
      <c r="K3" t="s">
        <v>36</v>
      </c>
      <c r="L3" s="14" t="s">
        <v>51</v>
      </c>
      <c r="N3" t="s">
        <v>48</v>
      </c>
      <c r="O3" t="s">
        <v>48</v>
      </c>
      <c r="Q3" t="s">
        <v>51</v>
      </c>
    </row>
    <row r="4" spans="1:24" ht="12">
      <c r="A4" t="s">
        <v>0</v>
      </c>
      <c r="B4" t="s">
        <v>2</v>
      </c>
      <c r="C4" t="s">
        <v>33</v>
      </c>
      <c r="D4" t="s">
        <v>2</v>
      </c>
      <c r="J4" t="s">
        <v>35</v>
      </c>
      <c r="L4" s="14" t="s">
        <v>28</v>
      </c>
      <c r="N4" t="s">
        <v>49</v>
      </c>
      <c r="O4" t="s">
        <v>50</v>
      </c>
      <c r="Q4" t="s">
        <v>28</v>
      </c>
      <c r="S4" s="11"/>
      <c r="T4" s="11"/>
      <c r="U4" s="11"/>
      <c r="V4" s="11"/>
      <c r="W4" s="11"/>
      <c r="X4" s="11"/>
    </row>
    <row r="5" spans="8:24" ht="12">
      <c r="H5" t="s">
        <v>89</v>
      </c>
      <c r="L5" s="14"/>
      <c r="S5" s="8"/>
      <c r="T5" s="8"/>
      <c r="U5" s="8"/>
      <c r="V5" s="8"/>
      <c r="W5" s="8"/>
      <c r="X5" s="8"/>
    </row>
    <row r="6" ht="12">
      <c r="L6" s="14"/>
    </row>
    <row r="7" spans="1:20" ht="12">
      <c r="A7">
        <v>1</v>
      </c>
      <c r="B7">
        <v>5</v>
      </c>
      <c r="C7">
        <v>5</v>
      </c>
      <c r="D7">
        <v>300</v>
      </c>
      <c r="E7">
        <v>1</v>
      </c>
      <c r="F7">
        <v>1</v>
      </c>
      <c r="H7">
        <v>0.096</v>
      </c>
      <c r="I7">
        <v>1.912</v>
      </c>
      <c r="J7">
        <f>(H7+I7)</f>
        <v>2.008</v>
      </c>
      <c r="K7">
        <v>0.584</v>
      </c>
      <c r="L7" s="14">
        <v>0.29083665338645415</v>
      </c>
      <c r="N7">
        <f>SUM(J7:J12)</f>
        <v>9.966000000000001</v>
      </c>
      <c r="O7">
        <f>SUM(K7:K12)</f>
        <v>2.1149999999999998</v>
      </c>
      <c r="Q7" s="14">
        <f>K7/J7</f>
        <v>0.29083665338645415</v>
      </c>
      <c r="T7" s="14">
        <f>SUM(Q7:Q12)</f>
        <v>1.2459351197844595</v>
      </c>
    </row>
    <row r="8" spans="1:17" ht="12">
      <c r="A8">
        <v>1</v>
      </c>
      <c r="B8">
        <v>4</v>
      </c>
      <c r="C8">
        <v>5</v>
      </c>
      <c r="D8">
        <v>300</v>
      </c>
      <c r="E8">
        <v>1</v>
      </c>
      <c r="F8">
        <v>2</v>
      </c>
      <c r="H8">
        <v>0.07</v>
      </c>
      <c r="I8">
        <v>1.737</v>
      </c>
      <c r="J8">
        <f aca="true" t="shared" si="0" ref="J8:J71">(H8+I8)</f>
        <v>1.8070000000000002</v>
      </c>
      <c r="K8">
        <v>0.189</v>
      </c>
      <c r="L8" s="14">
        <v>0.10459324847814055</v>
      </c>
      <c r="Q8" s="14">
        <f aca="true" t="shared" si="1" ref="Q8:Q71">K8/J8</f>
        <v>0.10459324847814055</v>
      </c>
    </row>
    <row r="9" spans="1:17" ht="12">
      <c r="A9">
        <v>1</v>
      </c>
      <c r="B9">
        <v>2</v>
      </c>
      <c r="C9">
        <v>5</v>
      </c>
      <c r="D9">
        <v>300</v>
      </c>
      <c r="E9">
        <v>1</v>
      </c>
      <c r="F9">
        <v>3</v>
      </c>
      <c r="H9">
        <v>0.028</v>
      </c>
      <c r="I9">
        <v>1.804</v>
      </c>
      <c r="J9">
        <f t="shared" si="0"/>
        <v>1.832</v>
      </c>
      <c r="K9">
        <v>0.551</v>
      </c>
      <c r="L9" s="14">
        <v>0.300764192139738</v>
      </c>
      <c r="Q9" s="14">
        <f t="shared" si="1"/>
        <v>0.300764192139738</v>
      </c>
    </row>
    <row r="10" spans="1:17" ht="12">
      <c r="A10">
        <v>1</v>
      </c>
      <c r="B10">
        <v>1</v>
      </c>
      <c r="C10">
        <v>5</v>
      </c>
      <c r="D10">
        <v>300</v>
      </c>
      <c r="E10">
        <v>1</v>
      </c>
      <c r="F10">
        <v>4</v>
      </c>
      <c r="H10">
        <v>0.055</v>
      </c>
      <c r="I10">
        <v>1.314</v>
      </c>
      <c r="J10">
        <f t="shared" si="0"/>
        <v>1.369</v>
      </c>
      <c r="K10">
        <v>0.26</v>
      </c>
      <c r="L10" s="14">
        <v>0.18991964937910885</v>
      </c>
      <c r="Q10" s="14">
        <f t="shared" si="1"/>
        <v>0.18991964937910885</v>
      </c>
    </row>
    <row r="11" spans="1:17" ht="12">
      <c r="A11">
        <v>1</v>
      </c>
      <c r="B11">
        <v>3</v>
      </c>
      <c r="C11">
        <v>5</v>
      </c>
      <c r="D11">
        <v>300</v>
      </c>
      <c r="E11">
        <v>1</v>
      </c>
      <c r="F11">
        <v>5</v>
      </c>
      <c r="H11">
        <v>0.06</v>
      </c>
      <c r="I11">
        <v>1.369</v>
      </c>
      <c r="J11">
        <f t="shared" si="0"/>
        <v>1.429</v>
      </c>
      <c r="K11">
        <v>0.253</v>
      </c>
      <c r="L11" s="14">
        <v>0.17704688593421972</v>
      </c>
      <c r="Q11" s="14">
        <f t="shared" si="1"/>
        <v>0.17704688593421972</v>
      </c>
    </row>
    <row r="12" spans="1:17" ht="12">
      <c r="A12">
        <v>1</v>
      </c>
      <c r="B12">
        <v>2</v>
      </c>
      <c r="C12">
        <v>5</v>
      </c>
      <c r="D12">
        <v>300</v>
      </c>
      <c r="E12">
        <v>1</v>
      </c>
      <c r="F12">
        <v>6</v>
      </c>
      <c r="H12">
        <v>0.06</v>
      </c>
      <c r="I12">
        <v>1.461</v>
      </c>
      <c r="J12">
        <f t="shared" si="0"/>
        <v>1.5210000000000001</v>
      </c>
      <c r="K12">
        <v>0.278</v>
      </c>
      <c r="L12" s="14">
        <v>0.18277449046679817</v>
      </c>
      <c r="Q12" s="14">
        <f t="shared" si="1"/>
        <v>0.18277449046679817</v>
      </c>
    </row>
    <row r="13" spans="1:20" ht="12">
      <c r="A13">
        <v>2</v>
      </c>
      <c r="B13">
        <v>4</v>
      </c>
      <c r="C13">
        <v>4</v>
      </c>
      <c r="D13">
        <v>150</v>
      </c>
      <c r="E13">
        <v>1</v>
      </c>
      <c r="F13">
        <v>1</v>
      </c>
      <c r="H13">
        <v>0.048</v>
      </c>
      <c r="I13">
        <v>1.688</v>
      </c>
      <c r="J13">
        <f t="shared" si="0"/>
        <v>1.736</v>
      </c>
      <c r="K13">
        <v>0.483</v>
      </c>
      <c r="L13" s="14">
        <v>0.2782258064516129</v>
      </c>
      <c r="N13">
        <f>SUM(J13:J18)</f>
        <v>8.564</v>
      </c>
      <c r="O13">
        <f>SUM(K13:K18)</f>
        <v>1.715</v>
      </c>
      <c r="Q13" s="14">
        <f t="shared" si="1"/>
        <v>0.2782258064516129</v>
      </c>
      <c r="T13" s="14">
        <f>SUM(Q13:Q18)</f>
        <v>1.1429095448124338</v>
      </c>
    </row>
    <row r="14" spans="1:17" ht="12">
      <c r="A14">
        <v>2</v>
      </c>
      <c r="B14">
        <v>2</v>
      </c>
      <c r="C14">
        <v>4</v>
      </c>
      <c r="D14">
        <v>150</v>
      </c>
      <c r="E14">
        <v>1</v>
      </c>
      <c r="F14">
        <v>2</v>
      </c>
      <c r="H14">
        <v>0.043</v>
      </c>
      <c r="I14">
        <v>1.26</v>
      </c>
      <c r="J14">
        <f t="shared" si="0"/>
        <v>1.303</v>
      </c>
      <c r="K14">
        <v>0.195</v>
      </c>
      <c r="L14" s="14">
        <v>0.1496546431312356</v>
      </c>
      <c r="Q14" s="14">
        <f t="shared" si="1"/>
        <v>0.1496546431312356</v>
      </c>
    </row>
    <row r="15" spans="1:17" ht="12">
      <c r="A15">
        <v>2</v>
      </c>
      <c r="B15">
        <v>1</v>
      </c>
      <c r="C15">
        <v>4</v>
      </c>
      <c r="D15">
        <v>150</v>
      </c>
      <c r="E15">
        <v>1</v>
      </c>
      <c r="F15">
        <v>3</v>
      </c>
      <c r="H15">
        <v>0.085</v>
      </c>
      <c r="I15">
        <v>1.508</v>
      </c>
      <c r="J15">
        <f t="shared" si="0"/>
        <v>1.593</v>
      </c>
      <c r="K15">
        <v>0.272</v>
      </c>
      <c r="L15" s="14">
        <v>0.17074701820464533</v>
      </c>
      <c r="Q15" s="14">
        <f t="shared" si="1"/>
        <v>0.17074701820464533</v>
      </c>
    </row>
    <row r="16" spans="1:17" ht="12">
      <c r="A16">
        <v>2</v>
      </c>
      <c r="B16">
        <v>3</v>
      </c>
      <c r="C16">
        <v>4</v>
      </c>
      <c r="D16">
        <v>150</v>
      </c>
      <c r="E16">
        <v>1</v>
      </c>
      <c r="F16">
        <v>4</v>
      </c>
      <c r="H16">
        <v>0.043</v>
      </c>
      <c r="I16">
        <v>0.819</v>
      </c>
      <c r="J16">
        <f t="shared" si="0"/>
        <v>0.862</v>
      </c>
      <c r="K16">
        <v>0.098</v>
      </c>
      <c r="L16" s="14">
        <v>0.11368909512761022</v>
      </c>
      <c r="Q16" s="14">
        <f t="shared" si="1"/>
        <v>0.11368909512761022</v>
      </c>
    </row>
    <row r="17" spans="1:17" ht="12">
      <c r="A17">
        <v>2</v>
      </c>
      <c r="B17">
        <v>4</v>
      </c>
      <c r="C17">
        <v>4</v>
      </c>
      <c r="D17">
        <v>150</v>
      </c>
      <c r="E17">
        <v>1</v>
      </c>
      <c r="F17">
        <v>5</v>
      </c>
      <c r="H17">
        <v>0.049</v>
      </c>
      <c r="I17">
        <v>1.446</v>
      </c>
      <c r="J17">
        <f t="shared" si="0"/>
        <v>1.4949999999999999</v>
      </c>
      <c r="K17">
        <v>0.209</v>
      </c>
      <c r="L17" s="14">
        <v>0.13979933110367893</v>
      </c>
      <c r="Q17" s="14">
        <f t="shared" si="1"/>
        <v>0.13979933110367893</v>
      </c>
    </row>
    <row r="18" spans="1:17" ht="12">
      <c r="A18">
        <v>2</v>
      </c>
      <c r="B18">
        <v>5</v>
      </c>
      <c r="C18">
        <v>4</v>
      </c>
      <c r="D18">
        <v>150</v>
      </c>
      <c r="E18">
        <v>1</v>
      </c>
      <c r="F18">
        <v>6</v>
      </c>
      <c r="H18">
        <v>0.071</v>
      </c>
      <c r="I18">
        <v>1.504</v>
      </c>
      <c r="J18">
        <f t="shared" si="0"/>
        <v>1.575</v>
      </c>
      <c r="K18">
        <v>0.458</v>
      </c>
      <c r="L18" s="14">
        <v>0.2907936507936508</v>
      </c>
      <c r="Q18" s="14">
        <f t="shared" si="1"/>
        <v>0.2907936507936508</v>
      </c>
    </row>
    <row r="19" spans="1:20" ht="12">
      <c r="A19">
        <v>3</v>
      </c>
      <c r="B19">
        <v>1</v>
      </c>
      <c r="C19">
        <v>2</v>
      </c>
      <c r="D19">
        <v>50</v>
      </c>
      <c r="E19">
        <v>1</v>
      </c>
      <c r="F19">
        <v>1</v>
      </c>
      <c r="H19">
        <v>0.084</v>
      </c>
      <c r="I19">
        <v>1.972</v>
      </c>
      <c r="J19">
        <f t="shared" si="0"/>
        <v>2.056</v>
      </c>
      <c r="K19">
        <v>0.219</v>
      </c>
      <c r="L19" s="14">
        <v>0.10651750972762646</v>
      </c>
      <c r="N19">
        <f>SUM(J19:J24)</f>
        <v>11.743</v>
      </c>
      <c r="O19">
        <f>SUM(K19:K24)</f>
        <v>2.282</v>
      </c>
      <c r="Q19" s="14">
        <f t="shared" si="1"/>
        <v>0.10651750972762646</v>
      </c>
      <c r="T19" s="14">
        <f>SUM(Q19:Q24)</f>
        <v>1.1513188842406565</v>
      </c>
    </row>
    <row r="20" spans="1:17" ht="12">
      <c r="A20">
        <v>3</v>
      </c>
      <c r="B20">
        <v>5</v>
      </c>
      <c r="C20">
        <v>2</v>
      </c>
      <c r="D20">
        <v>50</v>
      </c>
      <c r="E20">
        <v>1</v>
      </c>
      <c r="F20">
        <v>2</v>
      </c>
      <c r="H20">
        <v>0.116</v>
      </c>
      <c r="I20">
        <v>2.268</v>
      </c>
      <c r="J20">
        <f t="shared" si="0"/>
        <v>2.384</v>
      </c>
      <c r="K20">
        <v>0.443</v>
      </c>
      <c r="L20" s="14">
        <v>0.1858221476510067</v>
      </c>
      <c r="Q20" s="14">
        <f t="shared" si="1"/>
        <v>0.1858221476510067</v>
      </c>
    </row>
    <row r="21" spans="1:17" ht="12">
      <c r="A21">
        <v>3</v>
      </c>
      <c r="B21">
        <v>4</v>
      </c>
      <c r="C21">
        <v>2</v>
      </c>
      <c r="D21">
        <v>50</v>
      </c>
      <c r="E21">
        <v>1</v>
      </c>
      <c r="F21">
        <v>3</v>
      </c>
      <c r="H21">
        <v>0.042</v>
      </c>
      <c r="I21">
        <v>1.09</v>
      </c>
      <c r="J21">
        <f t="shared" si="0"/>
        <v>1.1320000000000001</v>
      </c>
      <c r="K21">
        <v>0.215</v>
      </c>
      <c r="L21" s="14">
        <v>0.18992932862190812</v>
      </c>
      <c r="Q21" s="14">
        <f t="shared" si="1"/>
        <v>0.18992932862190812</v>
      </c>
    </row>
    <row r="22" spans="1:17" ht="12">
      <c r="A22">
        <v>3</v>
      </c>
      <c r="B22">
        <v>2</v>
      </c>
      <c r="C22">
        <v>2</v>
      </c>
      <c r="D22">
        <v>50</v>
      </c>
      <c r="E22">
        <v>1</v>
      </c>
      <c r="F22">
        <v>4</v>
      </c>
      <c r="H22">
        <v>0.035</v>
      </c>
      <c r="I22">
        <v>2.497</v>
      </c>
      <c r="J22">
        <f t="shared" si="0"/>
        <v>2.532</v>
      </c>
      <c r="K22">
        <v>0.575</v>
      </c>
      <c r="L22" s="14">
        <v>0.22709320695102683</v>
      </c>
      <c r="Q22" s="14">
        <f t="shared" si="1"/>
        <v>0.22709320695102683</v>
      </c>
    </row>
    <row r="23" spans="1:17" ht="12">
      <c r="A23">
        <v>3</v>
      </c>
      <c r="B23">
        <v>5</v>
      </c>
      <c r="C23">
        <v>2</v>
      </c>
      <c r="D23">
        <v>50</v>
      </c>
      <c r="E23">
        <v>1</v>
      </c>
      <c r="F23">
        <v>5</v>
      </c>
      <c r="H23">
        <v>0.036</v>
      </c>
      <c r="I23">
        <v>2.476</v>
      </c>
      <c r="J23">
        <f t="shared" si="0"/>
        <v>2.512</v>
      </c>
      <c r="K23">
        <v>0.602</v>
      </c>
      <c r="L23" s="14">
        <v>0.23964968152866242</v>
      </c>
      <c r="Q23" s="14">
        <f t="shared" si="1"/>
        <v>0.23964968152866242</v>
      </c>
    </row>
    <row r="24" spans="1:17" ht="12">
      <c r="A24">
        <v>3</v>
      </c>
      <c r="B24">
        <v>3</v>
      </c>
      <c r="C24">
        <v>2</v>
      </c>
      <c r="D24">
        <v>50</v>
      </c>
      <c r="E24">
        <v>1</v>
      </c>
      <c r="F24">
        <v>6</v>
      </c>
      <c r="H24">
        <v>0.051</v>
      </c>
      <c r="I24">
        <v>1.076</v>
      </c>
      <c r="J24">
        <f t="shared" si="0"/>
        <v>1.127</v>
      </c>
      <c r="K24">
        <v>0.228</v>
      </c>
      <c r="L24" s="14">
        <v>0.20230700976042593</v>
      </c>
      <c r="Q24" s="14">
        <f t="shared" si="1"/>
        <v>0.20230700976042593</v>
      </c>
    </row>
    <row r="25" spans="1:20" ht="12">
      <c r="A25">
        <v>4</v>
      </c>
      <c r="B25">
        <v>3</v>
      </c>
      <c r="C25">
        <v>1</v>
      </c>
      <c r="D25">
        <v>0</v>
      </c>
      <c r="E25">
        <v>1</v>
      </c>
      <c r="F25">
        <v>1</v>
      </c>
      <c r="H25">
        <v>0.105</v>
      </c>
      <c r="I25">
        <v>1.497</v>
      </c>
      <c r="J25">
        <f t="shared" si="0"/>
        <v>1.602</v>
      </c>
      <c r="K25">
        <v>0.271</v>
      </c>
      <c r="L25" s="14">
        <v>0.16916354556803995</v>
      </c>
      <c r="N25">
        <f>SUM(J25:J30)</f>
        <v>10.758000000000001</v>
      </c>
      <c r="O25">
        <f>SUM(K25:K30)</f>
        <v>1.448</v>
      </c>
      <c r="Q25" s="14">
        <f t="shared" si="1"/>
        <v>0.16916354556803995</v>
      </c>
      <c r="T25" s="14">
        <f>SUM(Q25:Q30)</f>
        <v>0.8630018525410621</v>
      </c>
    </row>
    <row r="26" spans="1:17" ht="12">
      <c r="A26">
        <v>4</v>
      </c>
      <c r="B26">
        <v>5</v>
      </c>
      <c r="C26">
        <v>1</v>
      </c>
      <c r="D26">
        <v>0</v>
      </c>
      <c r="E26">
        <v>1</v>
      </c>
      <c r="F26">
        <v>2</v>
      </c>
      <c r="H26">
        <v>0.069</v>
      </c>
      <c r="I26">
        <v>0.941</v>
      </c>
      <c r="J26">
        <f t="shared" si="0"/>
        <v>1.01</v>
      </c>
      <c r="K26">
        <v>0.118</v>
      </c>
      <c r="L26" s="14">
        <v>0.11683168316831682</v>
      </c>
      <c r="Q26" s="14">
        <f t="shared" si="1"/>
        <v>0.11683168316831682</v>
      </c>
    </row>
    <row r="27" spans="1:17" ht="12">
      <c r="A27">
        <v>4</v>
      </c>
      <c r="B27">
        <v>3</v>
      </c>
      <c r="C27">
        <v>1</v>
      </c>
      <c r="D27">
        <v>0</v>
      </c>
      <c r="E27">
        <v>1</v>
      </c>
      <c r="F27">
        <v>3</v>
      </c>
      <c r="H27">
        <v>0.088</v>
      </c>
      <c r="I27">
        <v>1.566</v>
      </c>
      <c r="J27">
        <f t="shared" si="0"/>
        <v>1.6540000000000001</v>
      </c>
      <c r="K27">
        <v>0.309</v>
      </c>
      <c r="L27" s="14">
        <v>0.18681983071342198</v>
      </c>
      <c r="Q27" s="14">
        <f t="shared" si="1"/>
        <v>0.18681983071342198</v>
      </c>
    </row>
    <row r="28" spans="1:17" ht="12">
      <c r="A28">
        <v>4</v>
      </c>
      <c r="B28">
        <v>2</v>
      </c>
      <c r="C28">
        <v>1</v>
      </c>
      <c r="D28">
        <v>0</v>
      </c>
      <c r="E28">
        <v>1</v>
      </c>
      <c r="F28">
        <v>4</v>
      </c>
      <c r="H28">
        <v>0.076</v>
      </c>
      <c r="I28">
        <v>1.58</v>
      </c>
      <c r="J28">
        <f t="shared" si="0"/>
        <v>1.6560000000000001</v>
      </c>
      <c r="K28">
        <v>0.249</v>
      </c>
      <c r="L28" s="14">
        <v>0.15036231884057968</v>
      </c>
      <c r="Q28" s="14">
        <f t="shared" si="1"/>
        <v>0.15036231884057968</v>
      </c>
    </row>
    <row r="29" spans="1:17" ht="12">
      <c r="A29">
        <v>4</v>
      </c>
      <c r="B29">
        <v>1</v>
      </c>
      <c r="C29">
        <v>1</v>
      </c>
      <c r="D29">
        <v>0</v>
      </c>
      <c r="E29">
        <v>1</v>
      </c>
      <c r="F29">
        <v>5</v>
      </c>
      <c r="H29">
        <v>0.179</v>
      </c>
      <c r="I29">
        <v>3.847</v>
      </c>
      <c r="J29">
        <f t="shared" si="0"/>
        <v>4.026</v>
      </c>
      <c r="K29">
        <v>0.384</v>
      </c>
      <c r="L29" s="14">
        <v>0.09538002980625931</v>
      </c>
      <c r="Q29" s="14">
        <f t="shared" si="1"/>
        <v>0.09538002980625931</v>
      </c>
    </row>
    <row r="30" spans="1:17" ht="12">
      <c r="A30">
        <v>4</v>
      </c>
      <c r="B30">
        <v>4</v>
      </c>
      <c r="C30">
        <v>1</v>
      </c>
      <c r="D30">
        <v>0</v>
      </c>
      <c r="E30">
        <v>1</v>
      </c>
      <c r="F30">
        <v>6</v>
      </c>
      <c r="H30">
        <v>0.029</v>
      </c>
      <c r="I30">
        <v>0.781</v>
      </c>
      <c r="J30">
        <f t="shared" si="0"/>
        <v>0.81</v>
      </c>
      <c r="K30">
        <v>0.117</v>
      </c>
      <c r="L30" s="14">
        <v>0.14444444444444443</v>
      </c>
      <c r="Q30" s="14">
        <f t="shared" si="1"/>
        <v>0.14444444444444443</v>
      </c>
    </row>
    <row r="31" spans="1:20" ht="12">
      <c r="A31">
        <v>5</v>
      </c>
      <c r="B31">
        <v>1</v>
      </c>
      <c r="C31">
        <v>3</v>
      </c>
      <c r="D31">
        <v>100</v>
      </c>
      <c r="E31">
        <v>1</v>
      </c>
      <c r="F31">
        <v>1</v>
      </c>
      <c r="H31">
        <v>0.062</v>
      </c>
      <c r="I31">
        <v>1.033</v>
      </c>
      <c r="J31">
        <f t="shared" si="0"/>
        <v>1.095</v>
      </c>
      <c r="K31">
        <v>0.104</v>
      </c>
      <c r="L31" s="14">
        <v>0.09497716894977169</v>
      </c>
      <c r="N31">
        <f>SUM(J31:J36)</f>
        <v>5.646999999999999</v>
      </c>
      <c r="O31">
        <f>SUM(K31:K36)</f>
        <v>0.5720000000000001</v>
      </c>
      <c r="Q31" s="14">
        <f t="shared" si="1"/>
        <v>0.09497716894977169</v>
      </c>
      <c r="T31" s="14">
        <f>SUM(Q31:Q36)</f>
        <v>0.6023472858803547</v>
      </c>
    </row>
    <row r="32" spans="1:17" ht="12">
      <c r="A32">
        <v>5</v>
      </c>
      <c r="B32">
        <v>3</v>
      </c>
      <c r="C32">
        <v>3</v>
      </c>
      <c r="D32">
        <v>100</v>
      </c>
      <c r="E32">
        <v>1</v>
      </c>
      <c r="F32">
        <v>2</v>
      </c>
      <c r="H32">
        <v>0.024</v>
      </c>
      <c r="I32">
        <v>1.203</v>
      </c>
      <c r="J32">
        <f t="shared" si="0"/>
        <v>1.227</v>
      </c>
      <c r="K32">
        <v>0.119</v>
      </c>
      <c r="L32" s="14">
        <v>0.0969845150774246</v>
      </c>
      <c r="Q32" s="14">
        <f t="shared" si="1"/>
        <v>0.0969845150774246</v>
      </c>
    </row>
    <row r="33" spans="1:17" ht="12">
      <c r="A33">
        <v>5</v>
      </c>
      <c r="B33">
        <v>4</v>
      </c>
      <c r="C33">
        <v>3</v>
      </c>
      <c r="D33">
        <v>100</v>
      </c>
      <c r="E33">
        <v>1</v>
      </c>
      <c r="F33">
        <v>3</v>
      </c>
      <c r="H33">
        <v>0.035</v>
      </c>
      <c r="I33">
        <v>0.682</v>
      </c>
      <c r="J33">
        <f t="shared" si="0"/>
        <v>0.7170000000000001</v>
      </c>
      <c r="L33" s="14">
        <v>0</v>
      </c>
      <c r="Q33" s="14">
        <f t="shared" si="1"/>
        <v>0</v>
      </c>
    </row>
    <row r="34" spans="1:17" ht="12">
      <c r="A34">
        <v>5</v>
      </c>
      <c r="B34">
        <v>2</v>
      </c>
      <c r="C34">
        <v>3</v>
      </c>
      <c r="D34">
        <v>100</v>
      </c>
      <c r="E34">
        <v>1</v>
      </c>
      <c r="F34">
        <v>4</v>
      </c>
      <c r="H34">
        <v>0.056</v>
      </c>
      <c r="I34">
        <v>0.957</v>
      </c>
      <c r="J34">
        <f t="shared" si="0"/>
        <v>1.013</v>
      </c>
      <c r="K34">
        <v>0.066</v>
      </c>
      <c r="L34" s="14">
        <v>0.06515301085883515</v>
      </c>
      <c r="Q34" s="14">
        <f t="shared" si="1"/>
        <v>0.06515301085883515</v>
      </c>
    </row>
    <row r="35" spans="1:17" ht="12">
      <c r="A35">
        <v>5</v>
      </c>
      <c r="B35">
        <v>5</v>
      </c>
      <c r="C35">
        <v>3</v>
      </c>
      <c r="D35">
        <v>100</v>
      </c>
      <c r="E35">
        <v>1</v>
      </c>
      <c r="F35">
        <v>5</v>
      </c>
      <c r="H35">
        <v>0.021</v>
      </c>
      <c r="I35">
        <v>0.662</v>
      </c>
      <c r="J35">
        <f t="shared" si="0"/>
        <v>0.683</v>
      </c>
      <c r="K35">
        <v>0.095</v>
      </c>
      <c r="L35" s="14">
        <v>0.1390922401171303</v>
      </c>
      <c r="Q35" s="14">
        <f t="shared" si="1"/>
        <v>0.1390922401171303</v>
      </c>
    </row>
    <row r="36" spans="1:17" ht="12">
      <c r="A36">
        <v>5</v>
      </c>
      <c r="B36">
        <v>1</v>
      </c>
      <c r="C36">
        <v>3</v>
      </c>
      <c r="D36">
        <v>100</v>
      </c>
      <c r="E36">
        <v>1</v>
      </c>
      <c r="F36">
        <v>6</v>
      </c>
      <c r="H36">
        <v>0.066</v>
      </c>
      <c r="I36">
        <v>0.846</v>
      </c>
      <c r="J36">
        <f t="shared" si="0"/>
        <v>0.9119999999999999</v>
      </c>
      <c r="K36">
        <v>0.188</v>
      </c>
      <c r="L36" s="14">
        <v>0.206140350877193</v>
      </c>
      <c r="Q36" s="14">
        <f t="shared" si="1"/>
        <v>0.206140350877193</v>
      </c>
    </row>
    <row r="37" spans="1:20" ht="12">
      <c r="A37">
        <v>6</v>
      </c>
      <c r="C37">
        <v>2</v>
      </c>
      <c r="D37">
        <v>50</v>
      </c>
      <c r="E37">
        <v>1</v>
      </c>
      <c r="F37">
        <v>1</v>
      </c>
      <c r="H37">
        <v>0.073</v>
      </c>
      <c r="I37">
        <v>2.146</v>
      </c>
      <c r="J37">
        <f t="shared" si="0"/>
        <v>2.219</v>
      </c>
      <c r="K37">
        <v>0.497</v>
      </c>
      <c r="L37" s="14">
        <v>0.22397476340694009</v>
      </c>
      <c r="N37">
        <f>SUM(J37:J42)</f>
        <v>11.516</v>
      </c>
      <c r="O37">
        <f>SUM(K37:K42)</f>
        <v>2.2729999999999997</v>
      </c>
      <c r="Q37" s="14">
        <f t="shared" si="1"/>
        <v>0.22397476340694009</v>
      </c>
      <c r="T37" s="14">
        <f>SUM(Q37:Q42)</f>
        <v>0.961318249336698</v>
      </c>
    </row>
    <row r="38" spans="1:17" ht="12">
      <c r="A38">
        <v>6</v>
      </c>
      <c r="C38">
        <v>2</v>
      </c>
      <c r="D38">
        <v>50</v>
      </c>
      <c r="E38">
        <v>1</v>
      </c>
      <c r="F38">
        <v>2</v>
      </c>
      <c r="H38">
        <v>0.07</v>
      </c>
      <c r="I38">
        <v>1.408</v>
      </c>
      <c r="J38">
        <f t="shared" si="0"/>
        <v>1.478</v>
      </c>
      <c r="K38">
        <v>0.25</v>
      </c>
      <c r="L38" s="14">
        <v>0.16914749661705006</v>
      </c>
      <c r="Q38" s="14">
        <f t="shared" si="1"/>
        <v>0.16914749661705006</v>
      </c>
    </row>
    <row r="39" spans="1:17" ht="12">
      <c r="A39">
        <v>6</v>
      </c>
      <c r="C39">
        <v>2</v>
      </c>
      <c r="D39">
        <v>50</v>
      </c>
      <c r="E39">
        <v>1</v>
      </c>
      <c r="F39">
        <v>3</v>
      </c>
      <c r="H39">
        <v>0.155</v>
      </c>
      <c r="I39">
        <v>3.848</v>
      </c>
      <c r="J39">
        <f t="shared" si="0"/>
        <v>4.003</v>
      </c>
      <c r="K39">
        <v>0.896</v>
      </c>
      <c r="L39" s="14">
        <v>0.22383212590557083</v>
      </c>
      <c r="Q39" s="14">
        <f t="shared" si="1"/>
        <v>0.22383212590557083</v>
      </c>
    </row>
    <row r="40" spans="1:17" ht="12">
      <c r="A40">
        <v>6</v>
      </c>
      <c r="C40">
        <v>2</v>
      </c>
      <c r="D40">
        <v>50</v>
      </c>
      <c r="E40">
        <v>1</v>
      </c>
      <c r="F40">
        <v>4</v>
      </c>
      <c r="H40">
        <v>0.032</v>
      </c>
      <c r="I40">
        <v>0.394</v>
      </c>
      <c r="J40">
        <f t="shared" si="0"/>
        <v>0.42600000000000005</v>
      </c>
      <c r="L40" s="14">
        <v>0</v>
      </c>
      <c r="Q40" s="14">
        <f t="shared" si="1"/>
        <v>0</v>
      </c>
    </row>
    <row r="41" spans="1:17" ht="12">
      <c r="A41">
        <v>6</v>
      </c>
      <c r="C41">
        <v>2</v>
      </c>
      <c r="D41">
        <v>50</v>
      </c>
      <c r="E41">
        <v>1</v>
      </c>
      <c r="F41">
        <v>5</v>
      </c>
      <c r="H41">
        <v>0.083</v>
      </c>
      <c r="I41">
        <v>1.092</v>
      </c>
      <c r="J41">
        <f t="shared" si="0"/>
        <v>1.175</v>
      </c>
      <c r="K41">
        <v>0.15</v>
      </c>
      <c r="L41" s="14">
        <v>0.1276595744680851</v>
      </c>
      <c r="Q41" s="14">
        <f t="shared" si="1"/>
        <v>0.1276595744680851</v>
      </c>
    </row>
    <row r="42" spans="1:17" ht="12">
      <c r="A42">
        <v>6</v>
      </c>
      <c r="C42">
        <v>2</v>
      </c>
      <c r="D42">
        <v>50</v>
      </c>
      <c r="E42">
        <v>1</v>
      </c>
      <c r="F42">
        <v>6</v>
      </c>
      <c r="H42">
        <v>0.109</v>
      </c>
      <c r="I42">
        <v>2.106</v>
      </c>
      <c r="J42">
        <f t="shared" si="0"/>
        <v>2.215</v>
      </c>
      <c r="K42">
        <v>0.48</v>
      </c>
      <c r="L42" s="14">
        <v>0.21670428893905191</v>
      </c>
      <c r="Q42" s="14">
        <f t="shared" si="1"/>
        <v>0.21670428893905191</v>
      </c>
    </row>
    <row r="43" spans="1:20" ht="12">
      <c r="A43">
        <v>7</v>
      </c>
      <c r="C43">
        <v>4</v>
      </c>
      <c r="D43">
        <v>150</v>
      </c>
      <c r="E43">
        <v>2</v>
      </c>
      <c r="F43">
        <v>1</v>
      </c>
      <c r="H43">
        <v>0.113</v>
      </c>
      <c r="I43">
        <v>1.741</v>
      </c>
      <c r="J43">
        <f t="shared" si="0"/>
        <v>1.854</v>
      </c>
      <c r="K43">
        <v>0.342</v>
      </c>
      <c r="L43" s="14">
        <v>0.18446601941747573</v>
      </c>
      <c r="N43">
        <f>SUM(J43:J48)</f>
        <v>6.936999999999999</v>
      </c>
      <c r="O43">
        <f>SUM(K43:K48)</f>
        <v>1.427</v>
      </c>
      <c r="Q43" s="14">
        <f t="shared" si="1"/>
        <v>0.18446601941747573</v>
      </c>
      <c r="T43" s="14">
        <f>SUM(Q43:Q48)</f>
        <v>1.2316760274376697</v>
      </c>
    </row>
    <row r="44" spans="1:17" ht="12">
      <c r="A44">
        <v>7</v>
      </c>
      <c r="C44">
        <v>4</v>
      </c>
      <c r="D44">
        <v>150</v>
      </c>
      <c r="E44">
        <v>2</v>
      </c>
      <c r="F44">
        <v>2</v>
      </c>
      <c r="H44">
        <v>0.087</v>
      </c>
      <c r="I44">
        <v>1.523</v>
      </c>
      <c r="J44">
        <f t="shared" si="0"/>
        <v>1.6099999999999999</v>
      </c>
      <c r="K44">
        <v>0.361</v>
      </c>
      <c r="L44" s="14">
        <v>0.22422360248447207</v>
      </c>
      <c r="Q44" s="14">
        <f t="shared" si="1"/>
        <v>0.22422360248447207</v>
      </c>
    </row>
    <row r="45" spans="1:17" ht="12">
      <c r="A45">
        <v>7</v>
      </c>
      <c r="C45">
        <v>4</v>
      </c>
      <c r="D45">
        <v>150</v>
      </c>
      <c r="E45">
        <v>2</v>
      </c>
      <c r="F45">
        <v>3</v>
      </c>
      <c r="H45">
        <v>0.034</v>
      </c>
      <c r="I45">
        <v>0.954</v>
      </c>
      <c r="J45">
        <f t="shared" si="0"/>
        <v>0.988</v>
      </c>
      <c r="K45">
        <v>0.261</v>
      </c>
      <c r="L45" s="14">
        <v>0.26417004048583</v>
      </c>
      <c r="Q45" s="14">
        <f t="shared" si="1"/>
        <v>0.26417004048583</v>
      </c>
    </row>
    <row r="46" spans="1:17" ht="12">
      <c r="A46">
        <v>7</v>
      </c>
      <c r="C46">
        <v>4</v>
      </c>
      <c r="D46">
        <v>150</v>
      </c>
      <c r="E46">
        <v>2</v>
      </c>
      <c r="F46">
        <v>4</v>
      </c>
      <c r="H46">
        <v>0.053</v>
      </c>
      <c r="I46">
        <v>0.776</v>
      </c>
      <c r="J46">
        <f t="shared" si="0"/>
        <v>0.8290000000000001</v>
      </c>
      <c r="K46">
        <v>0.109</v>
      </c>
      <c r="L46" s="14">
        <v>0.13148371531966224</v>
      </c>
      <c r="Q46" s="14">
        <f t="shared" si="1"/>
        <v>0.13148371531966224</v>
      </c>
    </row>
    <row r="47" spans="1:17" ht="12">
      <c r="A47">
        <v>7</v>
      </c>
      <c r="C47">
        <v>4</v>
      </c>
      <c r="D47">
        <v>150</v>
      </c>
      <c r="E47">
        <v>2</v>
      </c>
      <c r="F47">
        <v>5</v>
      </c>
      <c r="H47">
        <v>0.04</v>
      </c>
      <c r="I47">
        <v>0.787</v>
      </c>
      <c r="J47">
        <f t="shared" si="0"/>
        <v>0.8270000000000001</v>
      </c>
      <c r="K47">
        <v>0.107</v>
      </c>
      <c r="L47" s="14">
        <v>0.12938331318016927</v>
      </c>
      <c r="Q47" s="14">
        <f t="shared" si="1"/>
        <v>0.12938331318016927</v>
      </c>
    </row>
    <row r="48" spans="1:17" ht="12">
      <c r="A48">
        <v>7</v>
      </c>
      <c r="C48">
        <v>4</v>
      </c>
      <c r="D48">
        <v>150</v>
      </c>
      <c r="E48">
        <v>2</v>
      </c>
      <c r="F48">
        <v>6</v>
      </c>
      <c r="H48">
        <v>0.026</v>
      </c>
      <c r="I48">
        <v>0.803</v>
      </c>
      <c r="J48">
        <f t="shared" si="0"/>
        <v>0.8290000000000001</v>
      </c>
      <c r="K48">
        <v>0.247</v>
      </c>
      <c r="L48" s="14">
        <v>0.2979493365500603</v>
      </c>
      <c r="Q48" s="14">
        <f t="shared" si="1"/>
        <v>0.2979493365500603</v>
      </c>
    </row>
    <row r="49" spans="1:20" ht="12">
      <c r="A49">
        <v>8</v>
      </c>
      <c r="C49">
        <v>2</v>
      </c>
      <c r="D49">
        <v>50</v>
      </c>
      <c r="E49">
        <v>2</v>
      </c>
      <c r="F49">
        <v>1</v>
      </c>
      <c r="H49">
        <v>0.047</v>
      </c>
      <c r="I49">
        <v>0.952</v>
      </c>
      <c r="J49">
        <f t="shared" si="0"/>
        <v>0.999</v>
      </c>
      <c r="K49">
        <v>0.144</v>
      </c>
      <c r="L49" s="14">
        <v>0.14414414414414414</v>
      </c>
      <c r="N49">
        <f>SUM(J49:J54)</f>
        <v>8.408</v>
      </c>
      <c r="O49">
        <f>SUM(K49:K54)</f>
        <v>1.401</v>
      </c>
      <c r="Q49" s="14">
        <f t="shared" si="1"/>
        <v>0.14414414414414414</v>
      </c>
      <c r="T49" s="14">
        <f>SUM(Q49:Q54)</f>
        <v>0.9363359592410427</v>
      </c>
    </row>
    <row r="50" spans="1:17" ht="12">
      <c r="A50">
        <v>8</v>
      </c>
      <c r="C50">
        <v>2</v>
      </c>
      <c r="D50">
        <v>50</v>
      </c>
      <c r="E50">
        <v>2</v>
      </c>
      <c r="F50">
        <v>2</v>
      </c>
      <c r="H50">
        <v>0.049</v>
      </c>
      <c r="I50">
        <v>1.198</v>
      </c>
      <c r="J50">
        <f t="shared" si="0"/>
        <v>1.2469999999999999</v>
      </c>
      <c r="K50">
        <v>0.243</v>
      </c>
      <c r="L50" s="14">
        <v>0.19486768243785085</v>
      </c>
      <c r="Q50" s="14">
        <f t="shared" si="1"/>
        <v>0.19486768243785085</v>
      </c>
    </row>
    <row r="51" spans="1:17" ht="12">
      <c r="A51">
        <v>8</v>
      </c>
      <c r="C51">
        <v>2</v>
      </c>
      <c r="D51">
        <v>50</v>
      </c>
      <c r="E51">
        <v>2</v>
      </c>
      <c r="F51">
        <v>3</v>
      </c>
      <c r="H51">
        <v>0.063</v>
      </c>
      <c r="I51">
        <v>1.213</v>
      </c>
      <c r="J51">
        <f t="shared" si="0"/>
        <v>1.276</v>
      </c>
      <c r="K51">
        <v>0.126</v>
      </c>
      <c r="L51" s="14">
        <v>0.0987460815047022</v>
      </c>
      <c r="Q51" s="14">
        <f t="shared" si="1"/>
        <v>0.0987460815047022</v>
      </c>
    </row>
    <row r="52" spans="1:17" ht="12">
      <c r="A52">
        <v>8</v>
      </c>
      <c r="C52">
        <v>2</v>
      </c>
      <c r="D52">
        <v>50</v>
      </c>
      <c r="E52">
        <v>2</v>
      </c>
      <c r="F52">
        <v>4</v>
      </c>
      <c r="H52">
        <v>0.044</v>
      </c>
      <c r="I52">
        <v>0.821</v>
      </c>
      <c r="J52">
        <f t="shared" si="0"/>
        <v>0.865</v>
      </c>
      <c r="K52">
        <v>0.102</v>
      </c>
      <c r="L52" s="14">
        <v>0.11791907514450867</v>
      </c>
      <c r="Q52" s="14">
        <f t="shared" si="1"/>
        <v>0.11791907514450867</v>
      </c>
    </row>
    <row r="53" spans="1:17" ht="12">
      <c r="A53">
        <v>8</v>
      </c>
      <c r="C53">
        <v>2</v>
      </c>
      <c r="D53">
        <v>50</v>
      </c>
      <c r="E53">
        <v>2</v>
      </c>
      <c r="F53">
        <v>5</v>
      </c>
      <c r="H53">
        <v>0.052</v>
      </c>
      <c r="I53">
        <v>2.176</v>
      </c>
      <c r="J53">
        <f t="shared" si="0"/>
        <v>2.228</v>
      </c>
      <c r="K53">
        <v>0.53</v>
      </c>
      <c r="L53" s="14">
        <v>0.2378815080789946</v>
      </c>
      <c r="Q53" s="14">
        <f t="shared" si="1"/>
        <v>0.2378815080789946</v>
      </c>
    </row>
    <row r="54" spans="1:17" ht="12">
      <c r="A54">
        <v>8</v>
      </c>
      <c r="C54">
        <v>2</v>
      </c>
      <c r="D54">
        <v>50</v>
      </c>
      <c r="E54">
        <v>2</v>
      </c>
      <c r="F54">
        <v>6</v>
      </c>
      <c r="H54">
        <v>0.073</v>
      </c>
      <c r="I54">
        <v>1.72</v>
      </c>
      <c r="J54">
        <f t="shared" si="0"/>
        <v>1.793</v>
      </c>
      <c r="K54">
        <v>0.256</v>
      </c>
      <c r="L54" s="14">
        <v>0.14277746793084217</v>
      </c>
      <c r="Q54" s="14">
        <f t="shared" si="1"/>
        <v>0.14277746793084217</v>
      </c>
    </row>
    <row r="55" spans="1:20" ht="12">
      <c r="A55">
        <v>9</v>
      </c>
      <c r="C55">
        <v>1</v>
      </c>
      <c r="D55">
        <v>0</v>
      </c>
      <c r="E55">
        <v>2</v>
      </c>
      <c r="F55">
        <v>1</v>
      </c>
      <c r="H55">
        <v>0.119</v>
      </c>
      <c r="I55">
        <v>1.911</v>
      </c>
      <c r="J55">
        <f t="shared" si="0"/>
        <v>2.0300000000000002</v>
      </c>
      <c r="K55">
        <v>0.286</v>
      </c>
      <c r="L55" s="14">
        <v>0.14088669950738913</v>
      </c>
      <c r="N55">
        <f>SUM(J55:J60)</f>
        <v>11.530999999999999</v>
      </c>
      <c r="O55">
        <f>SUM(K55:K60)</f>
        <v>1.571</v>
      </c>
      <c r="Q55" s="14">
        <f t="shared" si="1"/>
        <v>0.14088669950738913</v>
      </c>
      <c r="T55" s="14">
        <f>SUM(Q55:Q60)</f>
        <v>0.7049281485608092</v>
      </c>
    </row>
    <row r="56" spans="1:17" ht="12">
      <c r="A56">
        <v>9</v>
      </c>
      <c r="C56">
        <v>1</v>
      </c>
      <c r="D56">
        <v>0</v>
      </c>
      <c r="E56">
        <v>2</v>
      </c>
      <c r="F56">
        <v>2</v>
      </c>
      <c r="H56">
        <v>0.07</v>
      </c>
      <c r="I56">
        <v>0.755</v>
      </c>
      <c r="J56">
        <f t="shared" si="0"/>
        <v>0.825</v>
      </c>
      <c r="K56">
        <v>0.033</v>
      </c>
      <c r="L56" s="14">
        <v>0.04</v>
      </c>
      <c r="Q56" s="14">
        <f t="shared" si="1"/>
        <v>0.04</v>
      </c>
    </row>
    <row r="57" spans="1:17" ht="12">
      <c r="A57">
        <v>9</v>
      </c>
      <c r="C57">
        <v>1</v>
      </c>
      <c r="D57">
        <v>0</v>
      </c>
      <c r="E57">
        <v>2</v>
      </c>
      <c r="F57">
        <v>3</v>
      </c>
      <c r="H57">
        <v>0.052</v>
      </c>
      <c r="I57">
        <v>1.751</v>
      </c>
      <c r="J57">
        <f t="shared" si="0"/>
        <v>1.803</v>
      </c>
      <c r="K57">
        <v>0.177</v>
      </c>
      <c r="L57" s="14">
        <v>0.09816971713810316</v>
      </c>
      <c r="Q57" s="14">
        <f t="shared" si="1"/>
        <v>0.09816971713810316</v>
      </c>
    </row>
    <row r="58" spans="1:17" ht="12">
      <c r="A58">
        <v>9</v>
      </c>
      <c r="C58">
        <v>1</v>
      </c>
      <c r="D58">
        <v>0</v>
      </c>
      <c r="E58">
        <v>2</v>
      </c>
      <c r="F58">
        <v>4</v>
      </c>
      <c r="H58">
        <v>0.106</v>
      </c>
      <c r="I58">
        <v>1.894</v>
      </c>
      <c r="J58">
        <f t="shared" si="0"/>
        <v>2</v>
      </c>
      <c r="K58">
        <v>0.221</v>
      </c>
      <c r="L58" s="14">
        <v>0.1105</v>
      </c>
      <c r="Q58" s="14">
        <f t="shared" si="1"/>
        <v>0.1105</v>
      </c>
    </row>
    <row r="59" spans="1:17" ht="12">
      <c r="A59">
        <v>9</v>
      </c>
      <c r="C59">
        <v>1</v>
      </c>
      <c r="D59">
        <v>0</v>
      </c>
      <c r="E59">
        <v>2</v>
      </c>
      <c r="F59">
        <v>5</v>
      </c>
      <c r="H59">
        <v>0.086</v>
      </c>
      <c r="I59">
        <v>1.712</v>
      </c>
      <c r="J59">
        <f t="shared" si="0"/>
        <v>1.798</v>
      </c>
      <c r="K59">
        <v>0.163</v>
      </c>
      <c r="L59" s="14">
        <v>0.09065628476084539</v>
      </c>
      <c r="Q59" s="14">
        <f t="shared" si="1"/>
        <v>0.09065628476084539</v>
      </c>
    </row>
    <row r="60" spans="1:17" ht="12">
      <c r="A60">
        <v>9</v>
      </c>
      <c r="C60">
        <v>1</v>
      </c>
      <c r="D60">
        <v>0</v>
      </c>
      <c r="E60">
        <v>2</v>
      </c>
      <c r="F60">
        <v>6</v>
      </c>
      <c r="H60">
        <v>0.062</v>
      </c>
      <c r="I60">
        <v>3.013</v>
      </c>
      <c r="J60">
        <f t="shared" si="0"/>
        <v>3.0749999999999997</v>
      </c>
      <c r="K60">
        <v>0.691</v>
      </c>
      <c r="L60" s="14">
        <v>0.22471544715447156</v>
      </c>
      <c r="Q60" s="14">
        <f t="shared" si="1"/>
        <v>0.22471544715447156</v>
      </c>
    </row>
    <row r="61" spans="1:20" ht="12">
      <c r="A61">
        <v>10</v>
      </c>
      <c r="C61">
        <v>3</v>
      </c>
      <c r="D61">
        <v>100</v>
      </c>
      <c r="E61">
        <v>2</v>
      </c>
      <c r="F61">
        <v>1</v>
      </c>
      <c r="H61">
        <v>0.035</v>
      </c>
      <c r="I61">
        <v>0.966</v>
      </c>
      <c r="J61">
        <f t="shared" si="0"/>
        <v>1.001</v>
      </c>
      <c r="K61">
        <v>0.149</v>
      </c>
      <c r="L61" s="14">
        <v>0.14885114885114886</v>
      </c>
      <c r="N61">
        <f>SUM(J61:J66)</f>
        <v>9.481000000000002</v>
      </c>
      <c r="O61">
        <f>SUM(K61:K66)</f>
        <v>1.3020000000000003</v>
      </c>
      <c r="Q61" s="14">
        <f t="shared" si="1"/>
        <v>0.14885114885114886</v>
      </c>
      <c r="T61" s="14">
        <f>SUM(Q61:Q66)</f>
        <v>0.7979509266408931</v>
      </c>
    </row>
    <row r="62" spans="1:17" ht="12">
      <c r="A62">
        <v>10</v>
      </c>
      <c r="C62">
        <v>3</v>
      </c>
      <c r="D62">
        <v>100</v>
      </c>
      <c r="E62">
        <v>2</v>
      </c>
      <c r="F62">
        <v>2</v>
      </c>
      <c r="H62">
        <v>0.052</v>
      </c>
      <c r="I62">
        <v>2.122</v>
      </c>
      <c r="J62">
        <f t="shared" si="0"/>
        <v>2.174</v>
      </c>
      <c r="K62">
        <v>0.248</v>
      </c>
      <c r="L62" s="14">
        <v>0.1140754369825207</v>
      </c>
      <c r="Q62" s="14">
        <f t="shared" si="1"/>
        <v>0.1140754369825207</v>
      </c>
    </row>
    <row r="63" spans="1:17" ht="12">
      <c r="A63">
        <v>10</v>
      </c>
      <c r="C63">
        <v>3</v>
      </c>
      <c r="D63">
        <v>100</v>
      </c>
      <c r="E63">
        <v>2</v>
      </c>
      <c r="F63">
        <v>3</v>
      </c>
      <c r="H63">
        <v>0.033</v>
      </c>
      <c r="I63">
        <v>0.646</v>
      </c>
      <c r="J63">
        <f t="shared" si="0"/>
        <v>0.679</v>
      </c>
      <c r="K63">
        <v>0.077</v>
      </c>
      <c r="L63" s="14">
        <v>0.11340206185567009</v>
      </c>
      <c r="Q63" s="14">
        <f t="shared" si="1"/>
        <v>0.11340206185567009</v>
      </c>
    </row>
    <row r="64" spans="1:17" ht="12">
      <c r="A64">
        <v>10</v>
      </c>
      <c r="C64">
        <v>3</v>
      </c>
      <c r="D64">
        <v>100</v>
      </c>
      <c r="E64">
        <v>2</v>
      </c>
      <c r="F64">
        <v>4</v>
      </c>
      <c r="H64">
        <v>0.137</v>
      </c>
      <c r="I64">
        <v>2.499</v>
      </c>
      <c r="J64">
        <f t="shared" si="0"/>
        <v>2.636</v>
      </c>
      <c r="K64">
        <v>0.475</v>
      </c>
      <c r="L64" s="14">
        <v>0.18019726858877086</v>
      </c>
      <c r="Q64" s="14">
        <f t="shared" si="1"/>
        <v>0.18019726858877086</v>
      </c>
    </row>
    <row r="65" spans="1:17" ht="12">
      <c r="A65">
        <v>10</v>
      </c>
      <c r="C65">
        <v>3</v>
      </c>
      <c r="D65">
        <v>100</v>
      </c>
      <c r="E65">
        <v>2</v>
      </c>
      <c r="F65">
        <v>5</v>
      </c>
      <c r="H65">
        <v>0.058</v>
      </c>
      <c r="I65">
        <v>2.127</v>
      </c>
      <c r="J65">
        <f t="shared" si="0"/>
        <v>2.1849999999999996</v>
      </c>
      <c r="K65">
        <v>0.251</v>
      </c>
      <c r="L65" s="14">
        <v>0.11487414187643023</v>
      </c>
      <c r="Q65" s="14">
        <f t="shared" si="1"/>
        <v>0.11487414187643023</v>
      </c>
    </row>
    <row r="66" spans="1:17" ht="12">
      <c r="A66">
        <v>10</v>
      </c>
      <c r="C66">
        <v>3</v>
      </c>
      <c r="D66">
        <v>100</v>
      </c>
      <c r="E66">
        <v>2</v>
      </c>
      <c r="F66">
        <v>6</v>
      </c>
      <c r="H66">
        <v>0.065</v>
      </c>
      <c r="I66">
        <v>0.741</v>
      </c>
      <c r="J66">
        <f t="shared" si="0"/>
        <v>0.806</v>
      </c>
      <c r="K66">
        <v>0.102</v>
      </c>
      <c r="L66" s="14">
        <v>0.12655086848635233</v>
      </c>
      <c r="Q66" s="14">
        <f t="shared" si="1"/>
        <v>0.12655086848635233</v>
      </c>
    </row>
    <row r="67" spans="1:20" ht="12">
      <c r="A67">
        <v>11</v>
      </c>
      <c r="C67">
        <v>4</v>
      </c>
      <c r="D67">
        <v>150</v>
      </c>
      <c r="E67">
        <v>2</v>
      </c>
      <c r="F67">
        <v>1</v>
      </c>
      <c r="H67">
        <v>0.036</v>
      </c>
      <c r="I67">
        <v>0.683</v>
      </c>
      <c r="J67">
        <f t="shared" si="0"/>
        <v>0.7190000000000001</v>
      </c>
      <c r="K67">
        <v>0.114</v>
      </c>
      <c r="L67" s="14">
        <v>0.15855354659248955</v>
      </c>
      <c r="N67">
        <f>SUM(J67:J72)</f>
        <v>5.617</v>
      </c>
      <c r="O67">
        <f>SUM(K67:K72)</f>
        <v>0.539</v>
      </c>
      <c r="Q67" s="14">
        <f t="shared" si="1"/>
        <v>0.15855354659248955</v>
      </c>
      <c r="T67" s="14">
        <f>SUM(Q67:Q72)</f>
        <v>0.5908250271229312</v>
      </c>
    </row>
    <row r="68" spans="1:17" ht="12">
      <c r="A68">
        <v>11</v>
      </c>
      <c r="C68">
        <v>4</v>
      </c>
      <c r="D68">
        <v>150</v>
      </c>
      <c r="E68">
        <v>2</v>
      </c>
      <c r="F68">
        <v>2</v>
      </c>
      <c r="H68">
        <v>0.04</v>
      </c>
      <c r="I68">
        <v>1.146</v>
      </c>
      <c r="J68">
        <f t="shared" si="0"/>
        <v>1.186</v>
      </c>
      <c r="K68">
        <v>0.157</v>
      </c>
      <c r="L68" s="14">
        <v>0.13237774030354132</v>
      </c>
      <c r="Q68" s="14">
        <f t="shared" si="1"/>
        <v>0.13237774030354132</v>
      </c>
    </row>
    <row r="69" spans="1:17" ht="12">
      <c r="A69">
        <v>11</v>
      </c>
      <c r="C69">
        <v>4</v>
      </c>
      <c r="D69">
        <v>150</v>
      </c>
      <c r="E69">
        <v>2</v>
      </c>
      <c r="F69">
        <v>3</v>
      </c>
      <c r="H69">
        <v>0.042</v>
      </c>
      <c r="I69">
        <v>1.215</v>
      </c>
      <c r="J69">
        <f t="shared" si="0"/>
        <v>1.2570000000000001</v>
      </c>
      <c r="K69">
        <v>0.115</v>
      </c>
      <c r="L69" s="14">
        <v>0.09148766905330151</v>
      </c>
      <c r="Q69" s="14">
        <f t="shared" si="1"/>
        <v>0.09148766905330151</v>
      </c>
    </row>
    <row r="70" spans="1:17" ht="12">
      <c r="A70">
        <v>11</v>
      </c>
      <c r="C70">
        <v>4</v>
      </c>
      <c r="D70">
        <v>150</v>
      </c>
      <c r="E70">
        <v>2</v>
      </c>
      <c r="F70">
        <v>4</v>
      </c>
      <c r="H70">
        <v>0.03</v>
      </c>
      <c r="I70">
        <v>0.783</v>
      </c>
      <c r="J70">
        <f t="shared" si="0"/>
        <v>0.8130000000000001</v>
      </c>
      <c r="K70">
        <v>0.068</v>
      </c>
      <c r="L70" s="14">
        <v>0.08364083640836409</v>
      </c>
      <c r="Q70" s="14">
        <f t="shared" si="1"/>
        <v>0.08364083640836409</v>
      </c>
    </row>
    <row r="71" spans="1:17" ht="12">
      <c r="A71">
        <v>11</v>
      </c>
      <c r="C71">
        <v>4</v>
      </c>
      <c r="D71">
        <v>150</v>
      </c>
      <c r="E71">
        <v>2</v>
      </c>
      <c r="F71">
        <v>5</v>
      </c>
      <c r="H71">
        <v>0.034</v>
      </c>
      <c r="I71">
        <v>1.058</v>
      </c>
      <c r="J71">
        <f t="shared" si="0"/>
        <v>1.092</v>
      </c>
      <c r="K71">
        <v>0.033</v>
      </c>
      <c r="L71" s="14">
        <v>0.03021978021978022</v>
      </c>
      <c r="Q71" s="14">
        <f t="shared" si="1"/>
        <v>0.03021978021978022</v>
      </c>
    </row>
    <row r="72" spans="1:17" ht="12">
      <c r="A72">
        <v>11</v>
      </c>
      <c r="C72">
        <v>4</v>
      </c>
      <c r="D72">
        <v>150</v>
      </c>
      <c r="E72">
        <v>2</v>
      </c>
      <c r="F72">
        <v>6</v>
      </c>
      <c r="H72">
        <v>0.022</v>
      </c>
      <c r="I72">
        <v>0.528</v>
      </c>
      <c r="J72">
        <f aca="true" t="shared" si="2" ref="J72:J135">(H72+I72)</f>
        <v>0.55</v>
      </c>
      <c r="K72">
        <v>0.052</v>
      </c>
      <c r="L72" s="14">
        <v>0.09454545454545453</v>
      </c>
      <c r="Q72" s="14">
        <f aca="true" t="shared" si="3" ref="Q72:Q135">K72/J72</f>
        <v>0.09454545454545453</v>
      </c>
    </row>
    <row r="73" spans="1:20" ht="12">
      <c r="A73">
        <v>12</v>
      </c>
      <c r="C73">
        <v>5</v>
      </c>
      <c r="D73">
        <v>300</v>
      </c>
      <c r="E73">
        <v>2</v>
      </c>
      <c r="F73">
        <v>1</v>
      </c>
      <c r="H73">
        <v>0.093</v>
      </c>
      <c r="I73">
        <v>1.344</v>
      </c>
      <c r="J73">
        <f t="shared" si="2"/>
        <v>1.437</v>
      </c>
      <c r="K73">
        <v>0.109</v>
      </c>
      <c r="L73" s="14">
        <v>0.07585247042449547</v>
      </c>
      <c r="N73">
        <f>SUM(J73:J78)</f>
        <v>9.033000000000001</v>
      </c>
      <c r="O73">
        <f>SUM(K73:K78)</f>
        <v>0.9299999999999999</v>
      </c>
      <c r="Q73" s="14">
        <f t="shared" si="3"/>
        <v>0.07585247042449547</v>
      </c>
      <c r="T73" s="14">
        <f>SUM(Q73:Q78)</f>
        <v>0.6293461263245049</v>
      </c>
    </row>
    <row r="74" spans="1:17" ht="12">
      <c r="A74">
        <v>12</v>
      </c>
      <c r="C74">
        <v>5</v>
      </c>
      <c r="D74">
        <v>300</v>
      </c>
      <c r="E74">
        <v>2</v>
      </c>
      <c r="F74">
        <v>2</v>
      </c>
      <c r="H74">
        <v>0.029</v>
      </c>
      <c r="I74">
        <v>0.946</v>
      </c>
      <c r="J74">
        <f t="shared" si="2"/>
        <v>0.975</v>
      </c>
      <c r="K74">
        <v>0.121</v>
      </c>
      <c r="L74" s="14">
        <v>0.12410256410256411</v>
      </c>
      <c r="Q74" s="14">
        <f t="shared" si="3"/>
        <v>0.12410256410256411</v>
      </c>
    </row>
    <row r="75" spans="1:17" ht="12">
      <c r="A75">
        <v>12</v>
      </c>
      <c r="C75">
        <v>5</v>
      </c>
      <c r="D75">
        <v>300</v>
      </c>
      <c r="E75">
        <v>2</v>
      </c>
      <c r="F75">
        <v>3</v>
      </c>
      <c r="H75">
        <v>0.065</v>
      </c>
      <c r="I75">
        <v>1.028</v>
      </c>
      <c r="J75">
        <f t="shared" si="2"/>
        <v>1.093</v>
      </c>
      <c r="K75">
        <v>0.15</v>
      </c>
      <c r="L75" s="14">
        <v>0.1372369624885636</v>
      </c>
      <c r="Q75" s="14">
        <f t="shared" si="3"/>
        <v>0.1372369624885636</v>
      </c>
    </row>
    <row r="76" spans="1:17" ht="12">
      <c r="A76">
        <v>12</v>
      </c>
      <c r="C76">
        <v>5</v>
      </c>
      <c r="D76">
        <v>300</v>
      </c>
      <c r="E76">
        <v>2</v>
      </c>
      <c r="F76">
        <v>4</v>
      </c>
      <c r="H76">
        <v>0.02</v>
      </c>
      <c r="I76">
        <v>0.786</v>
      </c>
      <c r="J76">
        <f t="shared" si="2"/>
        <v>0.806</v>
      </c>
      <c r="K76">
        <v>0.073</v>
      </c>
      <c r="L76" s="14">
        <v>0.09057071960297766</v>
      </c>
      <c r="Q76" s="14">
        <f t="shared" si="3"/>
        <v>0.09057071960297766</v>
      </c>
    </row>
    <row r="77" spans="1:17" ht="12">
      <c r="A77">
        <v>12</v>
      </c>
      <c r="C77">
        <v>5</v>
      </c>
      <c r="D77">
        <v>300</v>
      </c>
      <c r="E77">
        <v>2</v>
      </c>
      <c r="F77">
        <v>5</v>
      </c>
      <c r="H77">
        <v>0.063</v>
      </c>
      <c r="I77">
        <v>3.673</v>
      </c>
      <c r="J77">
        <f t="shared" si="2"/>
        <v>3.736</v>
      </c>
      <c r="K77">
        <v>0.378</v>
      </c>
      <c r="L77" s="14">
        <v>0.10117773019271949</v>
      </c>
      <c r="Q77" s="14">
        <f t="shared" si="3"/>
        <v>0.10117773019271949</v>
      </c>
    </row>
    <row r="78" spans="1:17" ht="12">
      <c r="A78">
        <v>12</v>
      </c>
      <c r="C78">
        <v>5</v>
      </c>
      <c r="D78">
        <v>300</v>
      </c>
      <c r="E78">
        <v>2</v>
      </c>
      <c r="F78">
        <v>6</v>
      </c>
      <c r="H78">
        <v>0.04</v>
      </c>
      <c r="I78">
        <v>0.946</v>
      </c>
      <c r="J78">
        <f t="shared" si="2"/>
        <v>0.986</v>
      </c>
      <c r="K78">
        <v>0.099</v>
      </c>
      <c r="L78" s="14">
        <v>0.10040567951318459</v>
      </c>
      <c r="Q78" s="14">
        <f t="shared" si="3"/>
        <v>0.10040567951318459</v>
      </c>
    </row>
    <row r="79" spans="1:20" ht="12">
      <c r="A79">
        <v>13</v>
      </c>
      <c r="C79">
        <v>1</v>
      </c>
      <c r="D79">
        <v>0</v>
      </c>
      <c r="E79">
        <v>3</v>
      </c>
      <c r="F79">
        <v>1</v>
      </c>
      <c r="H79">
        <v>0.05</v>
      </c>
      <c r="I79">
        <v>1.289</v>
      </c>
      <c r="J79">
        <f t="shared" si="2"/>
        <v>1.339</v>
      </c>
      <c r="K79">
        <v>0.214</v>
      </c>
      <c r="L79" s="14">
        <v>0.15982076176250934</v>
      </c>
      <c r="N79">
        <f>SUM(J79:J84)</f>
        <v>6.869</v>
      </c>
      <c r="O79">
        <f>SUM(K79:K84)</f>
        <v>0.994</v>
      </c>
      <c r="Q79" s="14">
        <f t="shared" si="3"/>
        <v>0.15982076176250934</v>
      </c>
      <c r="T79" s="14">
        <f>SUM(Q79:Q84)</f>
        <v>0.8707484243137718</v>
      </c>
    </row>
    <row r="80" spans="1:17" ht="12">
      <c r="A80">
        <v>13</v>
      </c>
      <c r="C80">
        <v>1</v>
      </c>
      <c r="D80">
        <v>0</v>
      </c>
      <c r="E80">
        <v>3</v>
      </c>
      <c r="F80">
        <v>2</v>
      </c>
      <c r="H80">
        <v>0.046</v>
      </c>
      <c r="I80">
        <v>0.91</v>
      </c>
      <c r="J80">
        <f t="shared" si="2"/>
        <v>0.9560000000000001</v>
      </c>
      <c r="K80">
        <v>0.163</v>
      </c>
      <c r="L80" s="14">
        <v>0.1705020920502092</v>
      </c>
      <c r="Q80" s="14">
        <f t="shared" si="3"/>
        <v>0.1705020920502092</v>
      </c>
    </row>
    <row r="81" spans="1:17" ht="12">
      <c r="A81">
        <v>13</v>
      </c>
      <c r="C81">
        <v>1</v>
      </c>
      <c r="D81">
        <v>0</v>
      </c>
      <c r="E81">
        <v>3</v>
      </c>
      <c r="F81">
        <v>3</v>
      </c>
      <c r="H81">
        <v>0.058</v>
      </c>
      <c r="I81">
        <v>1.49</v>
      </c>
      <c r="J81">
        <f t="shared" si="2"/>
        <v>1.548</v>
      </c>
      <c r="K81">
        <v>0.22</v>
      </c>
      <c r="L81" s="14">
        <v>0.1421188630490956</v>
      </c>
      <c r="Q81" s="14">
        <f t="shared" si="3"/>
        <v>0.1421188630490956</v>
      </c>
    </row>
    <row r="82" spans="1:17" ht="12">
      <c r="A82">
        <v>13</v>
      </c>
      <c r="C82">
        <v>1</v>
      </c>
      <c r="D82">
        <v>0</v>
      </c>
      <c r="E82">
        <v>3</v>
      </c>
      <c r="F82">
        <v>4</v>
      </c>
      <c r="H82">
        <v>0.057</v>
      </c>
      <c r="I82">
        <v>1.088</v>
      </c>
      <c r="J82">
        <f t="shared" si="2"/>
        <v>1.145</v>
      </c>
      <c r="K82">
        <v>0.154</v>
      </c>
      <c r="L82" s="14">
        <v>0.13449781659388646</v>
      </c>
      <c r="Q82" s="14">
        <f t="shared" si="3"/>
        <v>0.13449781659388646</v>
      </c>
    </row>
    <row r="83" spans="1:17" ht="12">
      <c r="A83">
        <v>13</v>
      </c>
      <c r="C83">
        <v>1</v>
      </c>
      <c r="D83">
        <v>0</v>
      </c>
      <c r="E83">
        <v>3</v>
      </c>
      <c r="F83">
        <v>5</v>
      </c>
      <c r="H83">
        <v>0.052</v>
      </c>
      <c r="I83">
        <v>1.28</v>
      </c>
      <c r="J83">
        <f t="shared" si="2"/>
        <v>1.332</v>
      </c>
      <c r="K83">
        <v>0.167</v>
      </c>
      <c r="L83" s="14">
        <v>0.12537537537537538</v>
      </c>
      <c r="Q83" s="14">
        <f t="shared" si="3"/>
        <v>0.12537537537537538</v>
      </c>
    </row>
    <row r="84" spans="1:17" ht="12">
      <c r="A84">
        <v>13</v>
      </c>
      <c r="C84">
        <v>1</v>
      </c>
      <c r="D84">
        <v>0</v>
      </c>
      <c r="E84">
        <v>3</v>
      </c>
      <c r="F84">
        <v>6</v>
      </c>
      <c r="H84">
        <v>0.028</v>
      </c>
      <c r="I84">
        <v>0.521</v>
      </c>
      <c r="J84">
        <f t="shared" si="2"/>
        <v>0.549</v>
      </c>
      <c r="K84">
        <v>0.076</v>
      </c>
      <c r="L84" s="14">
        <v>0.1384335154826958</v>
      </c>
      <c r="Q84" s="14">
        <f t="shared" si="3"/>
        <v>0.1384335154826958</v>
      </c>
    </row>
    <row r="85" spans="1:20" ht="12">
      <c r="A85">
        <v>14</v>
      </c>
      <c r="C85">
        <v>5</v>
      </c>
      <c r="D85">
        <v>300</v>
      </c>
      <c r="E85">
        <v>3</v>
      </c>
      <c r="F85">
        <v>1</v>
      </c>
      <c r="H85">
        <v>0.11</v>
      </c>
      <c r="I85">
        <v>0.937</v>
      </c>
      <c r="J85">
        <f t="shared" si="2"/>
        <v>1.0470000000000002</v>
      </c>
      <c r="K85">
        <v>0.072</v>
      </c>
      <c r="L85" s="14">
        <v>0.06876790830945557</v>
      </c>
      <c r="N85">
        <f>SUM(J85:J90)</f>
        <v>7.561000000000001</v>
      </c>
      <c r="O85">
        <f>SUM(K85:K90)</f>
        <v>0.8230000000000001</v>
      </c>
      <c r="Q85" s="14">
        <f t="shared" si="3"/>
        <v>0.06876790830945557</v>
      </c>
      <c r="T85" s="14">
        <f>SUM(Q85:Q90)</f>
        <v>0.5481375988767215</v>
      </c>
    </row>
    <row r="86" spans="1:17" ht="12">
      <c r="A86">
        <v>14</v>
      </c>
      <c r="C86">
        <v>5</v>
      </c>
      <c r="D86">
        <v>300</v>
      </c>
      <c r="E86">
        <v>3</v>
      </c>
      <c r="F86">
        <v>2</v>
      </c>
      <c r="H86">
        <v>0.037</v>
      </c>
      <c r="I86">
        <v>0.696</v>
      </c>
      <c r="J86">
        <f t="shared" si="2"/>
        <v>0.733</v>
      </c>
      <c r="K86">
        <v>0.082</v>
      </c>
      <c r="L86" s="14">
        <v>0.11186903137789905</v>
      </c>
      <c r="Q86" s="14">
        <f t="shared" si="3"/>
        <v>0.11186903137789905</v>
      </c>
    </row>
    <row r="87" spans="1:17" ht="12">
      <c r="A87">
        <v>14</v>
      </c>
      <c r="C87">
        <v>5</v>
      </c>
      <c r="D87">
        <v>300</v>
      </c>
      <c r="E87">
        <v>3</v>
      </c>
      <c r="F87">
        <v>3</v>
      </c>
      <c r="H87">
        <v>0.055</v>
      </c>
      <c r="I87">
        <v>2.293</v>
      </c>
      <c r="J87">
        <f t="shared" si="2"/>
        <v>2.3480000000000003</v>
      </c>
      <c r="K87">
        <v>0.496</v>
      </c>
      <c r="L87" s="14">
        <v>0.21124361158432706</v>
      </c>
      <c r="Q87" s="14">
        <f t="shared" si="3"/>
        <v>0.21124361158432706</v>
      </c>
    </row>
    <row r="88" spans="1:17" ht="12">
      <c r="A88">
        <v>14</v>
      </c>
      <c r="C88">
        <v>5</v>
      </c>
      <c r="D88">
        <v>300</v>
      </c>
      <c r="E88">
        <v>3</v>
      </c>
      <c r="F88">
        <v>4</v>
      </c>
      <c r="H88">
        <v>0.073</v>
      </c>
      <c r="I88">
        <v>1.487</v>
      </c>
      <c r="J88">
        <f t="shared" si="2"/>
        <v>1.56</v>
      </c>
      <c r="K88">
        <v>0.029</v>
      </c>
      <c r="L88" s="14">
        <v>0.01858974358974359</v>
      </c>
      <c r="Q88" s="14">
        <f t="shared" si="3"/>
        <v>0.01858974358974359</v>
      </c>
    </row>
    <row r="89" spans="1:17" ht="12">
      <c r="A89">
        <v>14</v>
      </c>
      <c r="C89">
        <v>5</v>
      </c>
      <c r="D89">
        <v>300</v>
      </c>
      <c r="E89">
        <v>3</v>
      </c>
      <c r="F89">
        <v>5</v>
      </c>
      <c r="H89">
        <v>0.026</v>
      </c>
      <c r="I89">
        <v>0.801</v>
      </c>
      <c r="J89">
        <f t="shared" si="2"/>
        <v>0.8270000000000001</v>
      </c>
      <c r="L89" s="14">
        <v>0</v>
      </c>
      <c r="Q89" s="14">
        <f t="shared" si="3"/>
        <v>0</v>
      </c>
    </row>
    <row r="90" spans="1:17" ht="12">
      <c r="A90">
        <v>14</v>
      </c>
      <c r="C90">
        <v>5</v>
      </c>
      <c r="D90">
        <v>300</v>
      </c>
      <c r="E90">
        <v>3</v>
      </c>
      <c r="F90">
        <v>6</v>
      </c>
      <c r="H90">
        <v>0.049</v>
      </c>
      <c r="I90">
        <v>0.997</v>
      </c>
      <c r="J90">
        <f t="shared" si="2"/>
        <v>1.046</v>
      </c>
      <c r="K90">
        <v>0.144</v>
      </c>
      <c r="L90" s="14">
        <v>0.13766730401529634</v>
      </c>
      <c r="Q90" s="14">
        <f t="shared" si="3"/>
        <v>0.13766730401529634</v>
      </c>
    </row>
    <row r="91" spans="1:20" ht="12">
      <c r="A91">
        <v>15</v>
      </c>
      <c r="C91">
        <v>4</v>
      </c>
      <c r="D91">
        <v>150</v>
      </c>
      <c r="E91">
        <v>3</v>
      </c>
      <c r="F91">
        <v>1</v>
      </c>
      <c r="H91">
        <v>0.033</v>
      </c>
      <c r="I91">
        <v>0.508</v>
      </c>
      <c r="J91">
        <f t="shared" si="2"/>
        <v>0.541</v>
      </c>
      <c r="K91">
        <v>0.121</v>
      </c>
      <c r="L91" s="14">
        <v>0.22365988909426984</v>
      </c>
      <c r="N91">
        <f>SUM(J91:J96)</f>
        <v>7.502000000000001</v>
      </c>
      <c r="O91">
        <f>SUM(K91:K96)</f>
        <v>1.159</v>
      </c>
      <c r="Q91" s="14">
        <f t="shared" si="3"/>
        <v>0.22365988909426984</v>
      </c>
      <c r="T91" s="14">
        <f>SUM(Q91:Q96)</f>
        <v>0.8677888417608861</v>
      </c>
    </row>
    <row r="92" spans="1:17" ht="12">
      <c r="A92">
        <v>15</v>
      </c>
      <c r="C92">
        <v>4</v>
      </c>
      <c r="D92">
        <v>150</v>
      </c>
      <c r="E92">
        <v>3</v>
      </c>
      <c r="F92">
        <v>2</v>
      </c>
      <c r="H92">
        <v>0.012</v>
      </c>
      <c r="I92">
        <v>0.229</v>
      </c>
      <c r="J92">
        <f t="shared" si="2"/>
        <v>0.24100000000000002</v>
      </c>
      <c r="K92">
        <v>0.016</v>
      </c>
      <c r="L92" s="14">
        <v>0.06639004149377593</v>
      </c>
      <c r="Q92" s="14">
        <f t="shared" si="3"/>
        <v>0.06639004149377593</v>
      </c>
    </row>
    <row r="93" spans="1:17" ht="12">
      <c r="A93">
        <v>15</v>
      </c>
      <c r="C93">
        <v>4</v>
      </c>
      <c r="D93">
        <v>150</v>
      </c>
      <c r="E93">
        <v>3</v>
      </c>
      <c r="F93">
        <v>3</v>
      </c>
      <c r="H93">
        <v>0.05</v>
      </c>
      <c r="I93">
        <v>1.192</v>
      </c>
      <c r="J93">
        <f t="shared" si="2"/>
        <v>1.242</v>
      </c>
      <c r="K93">
        <v>0.193</v>
      </c>
      <c r="L93" s="14">
        <v>0.15539452495974235</v>
      </c>
      <c r="Q93" s="14">
        <f t="shared" si="3"/>
        <v>0.15539452495974235</v>
      </c>
    </row>
    <row r="94" spans="1:17" ht="12">
      <c r="A94">
        <v>15</v>
      </c>
      <c r="C94">
        <v>4</v>
      </c>
      <c r="D94">
        <v>150</v>
      </c>
      <c r="E94">
        <v>3</v>
      </c>
      <c r="F94">
        <v>4</v>
      </c>
      <c r="H94">
        <v>0.078</v>
      </c>
      <c r="I94">
        <v>2.201</v>
      </c>
      <c r="J94">
        <f t="shared" si="2"/>
        <v>2.279</v>
      </c>
      <c r="K94">
        <v>0.422</v>
      </c>
      <c r="L94" s="14">
        <v>0.1851689337428697</v>
      </c>
      <c r="Q94" s="14">
        <f t="shared" si="3"/>
        <v>0.1851689337428697</v>
      </c>
    </row>
    <row r="95" spans="1:17" ht="12">
      <c r="A95">
        <v>15</v>
      </c>
      <c r="C95">
        <v>4</v>
      </c>
      <c r="D95">
        <v>150</v>
      </c>
      <c r="E95">
        <v>3</v>
      </c>
      <c r="F95">
        <v>5</v>
      </c>
      <c r="H95">
        <v>0.031</v>
      </c>
      <c r="I95">
        <v>0.996</v>
      </c>
      <c r="J95">
        <f t="shared" si="2"/>
        <v>1.027</v>
      </c>
      <c r="K95">
        <v>0.097</v>
      </c>
      <c r="L95" s="14">
        <v>0.09444985394352484</v>
      </c>
      <c r="Q95" s="14">
        <f t="shared" si="3"/>
        <v>0.09444985394352484</v>
      </c>
    </row>
    <row r="96" spans="1:17" ht="12">
      <c r="A96">
        <v>15</v>
      </c>
      <c r="C96">
        <v>4</v>
      </c>
      <c r="D96">
        <v>150</v>
      </c>
      <c r="E96">
        <v>3</v>
      </c>
      <c r="F96">
        <v>6</v>
      </c>
      <c r="H96">
        <v>0.085</v>
      </c>
      <c r="I96">
        <v>2.087</v>
      </c>
      <c r="J96">
        <f t="shared" si="2"/>
        <v>2.172</v>
      </c>
      <c r="K96">
        <v>0.31</v>
      </c>
      <c r="L96" s="14">
        <v>0.1427255985267035</v>
      </c>
      <c r="Q96" s="14">
        <f t="shared" si="3"/>
        <v>0.1427255985267035</v>
      </c>
    </row>
    <row r="97" spans="1:20" ht="12">
      <c r="A97">
        <v>16</v>
      </c>
      <c r="C97">
        <v>2</v>
      </c>
      <c r="D97">
        <v>50</v>
      </c>
      <c r="E97">
        <v>3</v>
      </c>
      <c r="F97">
        <v>1</v>
      </c>
      <c r="H97">
        <v>0.102</v>
      </c>
      <c r="I97">
        <v>1.464</v>
      </c>
      <c r="J97">
        <f t="shared" si="2"/>
        <v>1.566</v>
      </c>
      <c r="K97">
        <v>0.266</v>
      </c>
      <c r="L97" s="14">
        <v>0.1698595146871009</v>
      </c>
      <c r="N97">
        <f>SUM(J97:J102)</f>
        <v>6.699</v>
      </c>
      <c r="O97">
        <f>SUM(K97:K102)</f>
        <v>0.8459999999999999</v>
      </c>
      <c r="Q97" s="14">
        <f t="shared" si="3"/>
        <v>0.1698595146871009</v>
      </c>
      <c r="T97" s="14">
        <f>SUM(Q97:Q102)</f>
        <v>0.7404893547334829</v>
      </c>
    </row>
    <row r="98" spans="1:17" ht="12">
      <c r="A98">
        <v>16</v>
      </c>
      <c r="C98">
        <v>2</v>
      </c>
      <c r="D98">
        <v>50</v>
      </c>
      <c r="E98">
        <v>3</v>
      </c>
      <c r="F98">
        <v>2</v>
      </c>
      <c r="H98">
        <v>0.031</v>
      </c>
      <c r="I98">
        <v>0.62</v>
      </c>
      <c r="J98">
        <f t="shared" si="2"/>
        <v>0.651</v>
      </c>
      <c r="K98">
        <v>0.086</v>
      </c>
      <c r="L98" s="14">
        <v>0.13210445468509982</v>
      </c>
      <c r="Q98" s="14">
        <f t="shared" si="3"/>
        <v>0.13210445468509982</v>
      </c>
    </row>
    <row r="99" spans="1:17" ht="12">
      <c r="A99">
        <v>16</v>
      </c>
      <c r="C99">
        <v>2</v>
      </c>
      <c r="D99">
        <v>50</v>
      </c>
      <c r="E99">
        <v>3</v>
      </c>
      <c r="F99">
        <v>3</v>
      </c>
      <c r="H99">
        <v>0.024</v>
      </c>
      <c r="I99">
        <v>0.508</v>
      </c>
      <c r="J99">
        <f t="shared" si="2"/>
        <v>0.532</v>
      </c>
      <c r="K99">
        <v>0.052</v>
      </c>
      <c r="L99" s="14">
        <v>0.09774436090225563</v>
      </c>
      <c r="Q99" s="14">
        <f t="shared" si="3"/>
        <v>0.09774436090225563</v>
      </c>
    </row>
    <row r="100" spans="1:17" ht="12">
      <c r="A100">
        <v>16</v>
      </c>
      <c r="C100">
        <v>2</v>
      </c>
      <c r="D100">
        <v>50</v>
      </c>
      <c r="E100">
        <v>3</v>
      </c>
      <c r="F100">
        <v>4</v>
      </c>
      <c r="H100">
        <v>0.029</v>
      </c>
      <c r="I100">
        <v>0.621</v>
      </c>
      <c r="J100">
        <f t="shared" si="2"/>
        <v>0.65</v>
      </c>
      <c r="K100">
        <v>0.071</v>
      </c>
      <c r="L100" s="14">
        <v>0.10923076923076921</v>
      </c>
      <c r="Q100" s="14">
        <f t="shared" si="3"/>
        <v>0.10923076923076921</v>
      </c>
    </row>
    <row r="101" spans="1:17" ht="12">
      <c r="A101">
        <v>16</v>
      </c>
      <c r="C101">
        <v>2</v>
      </c>
      <c r="D101">
        <v>50</v>
      </c>
      <c r="E101">
        <v>3</v>
      </c>
      <c r="F101">
        <v>5</v>
      </c>
      <c r="H101">
        <v>0.067</v>
      </c>
      <c r="I101">
        <v>1.317</v>
      </c>
      <c r="J101">
        <f t="shared" si="2"/>
        <v>1.384</v>
      </c>
      <c r="K101">
        <v>0.189</v>
      </c>
      <c r="L101" s="14">
        <v>0.13656069364161852</v>
      </c>
      <c r="Q101" s="14">
        <f t="shared" si="3"/>
        <v>0.13656069364161852</v>
      </c>
    </row>
    <row r="102" spans="1:17" ht="12">
      <c r="A102">
        <v>16</v>
      </c>
      <c r="C102">
        <v>2</v>
      </c>
      <c r="D102">
        <v>50</v>
      </c>
      <c r="E102">
        <v>3</v>
      </c>
      <c r="F102">
        <v>6</v>
      </c>
      <c r="H102">
        <v>0.088</v>
      </c>
      <c r="I102">
        <v>1.828</v>
      </c>
      <c r="J102">
        <f t="shared" si="2"/>
        <v>1.9160000000000001</v>
      </c>
      <c r="K102">
        <v>0.182</v>
      </c>
      <c r="L102" s="14">
        <v>0.09498956158663882</v>
      </c>
      <c r="Q102" s="14">
        <f t="shared" si="3"/>
        <v>0.09498956158663882</v>
      </c>
    </row>
    <row r="103" spans="1:20" ht="12">
      <c r="A103">
        <v>17</v>
      </c>
      <c r="C103">
        <v>5</v>
      </c>
      <c r="D103">
        <v>300</v>
      </c>
      <c r="E103">
        <v>3</v>
      </c>
      <c r="F103">
        <v>1</v>
      </c>
      <c r="H103">
        <v>0.067</v>
      </c>
      <c r="I103">
        <v>1.918</v>
      </c>
      <c r="J103">
        <f t="shared" si="2"/>
        <v>1.9849999999999999</v>
      </c>
      <c r="K103">
        <v>0.33</v>
      </c>
      <c r="L103" s="14">
        <v>0.16624685138539044</v>
      </c>
      <c r="N103">
        <f>SUM(J103:J108)</f>
        <v>5.798</v>
      </c>
      <c r="O103">
        <f>SUM(K103:K108)</f>
        <v>1.174</v>
      </c>
      <c r="Q103" s="14">
        <f t="shared" si="3"/>
        <v>0.16624685138539044</v>
      </c>
      <c r="T103" s="14">
        <f>SUM(Q103:Q108)</f>
        <v>1.2966971641954503</v>
      </c>
    </row>
    <row r="104" spans="1:17" ht="12">
      <c r="A104">
        <v>17</v>
      </c>
      <c r="C104">
        <v>5</v>
      </c>
      <c r="D104">
        <v>300</v>
      </c>
      <c r="E104">
        <v>3</v>
      </c>
      <c r="F104">
        <v>2</v>
      </c>
      <c r="H104">
        <v>0.055</v>
      </c>
      <c r="I104">
        <v>0.347</v>
      </c>
      <c r="J104">
        <f t="shared" si="2"/>
        <v>0.40199999999999997</v>
      </c>
      <c r="K104">
        <v>0.123</v>
      </c>
      <c r="L104" s="14">
        <v>0.30597014925373134</v>
      </c>
      <c r="Q104" s="14">
        <f t="shared" si="3"/>
        <v>0.30597014925373134</v>
      </c>
    </row>
    <row r="105" spans="1:17" ht="12">
      <c r="A105">
        <v>17</v>
      </c>
      <c r="C105">
        <v>5</v>
      </c>
      <c r="D105">
        <v>300</v>
      </c>
      <c r="E105">
        <v>3</v>
      </c>
      <c r="F105">
        <v>3</v>
      </c>
      <c r="H105">
        <v>0.052</v>
      </c>
      <c r="I105">
        <v>0.925</v>
      </c>
      <c r="J105">
        <f t="shared" si="2"/>
        <v>0.9770000000000001</v>
      </c>
      <c r="K105">
        <v>0.146</v>
      </c>
      <c r="L105" s="14">
        <v>0.1494370522006141</v>
      </c>
      <c r="Q105" s="14">
        <f t="shared" si="3"/>
        <v>0.1494370522006141</v>
      </c>
    </row>
    <row r="106" spans="1:17" ht="12">
      <c r="A106">
        <v>17</v>
      </c>
      <c r="C106">
        <v>5</v>
      </c>
      <c r="D106">
        <v>300</v>
      </c>
      <c r="E106">
        <v>3</v>
      </c>
      <c r="F106">
        <v>4</v>
      </c>
      <c r="H106">
        <v>0.067</v>
      </c>
      <c r="I106">
        <v>1.058</v>
      </c>
      <c r="J106">
        <f t="shared" si="2"/>
        <v>1.125</v>
      </c>
      <c r="K106">
        <v>0.305</v>
      </c>
      <c r="L106" s="14">
        <v>0.2711111111111111</v>
      </c>
      <c r="Q106" s="14">
        <f t="shared" si="3"/>
        <v>0.2711111111111111</v>
      </c>
    </row>
    <row r="107" spans="1:17" ht="12">
      <c r="A107">
        <v>17</v>
      </c>
      <c r="C107">
        <v>5</v>
      </c>
      <c r="D107">
        <v>300</v>
      </c>
      <c r="E107">
        <v>3</v>
      </c>
      <c r="F107">
        <v>5</v>
      </c>
      <c r="H107">
        <v>0.034</v>
      </c>
      <c r="I107">
        <v>0.564</v>
      </c>
      <c r="J107">
        <f t="shared" si="2"/>
        <v>0.598</v>
      </c>
      <c r="K107">
        <v>0.091</v>
      </c>
      <c r="L107" s="14">
        <v>0.15217391304347827</v>
      </c>
      <c r="Q107" s="14">
        <f t="shared" si="3"/>
        <v>0.15217391304347827</v>
      </c>
    </row>
    <row r="108" spans="1:17" ht="12">
      <c r="A108">
        <v>17</v>
      </c>
      <c r="C108">
        <v>5</v>
      </c>
      <c r="D108">
        <v>300</v>
      </c>
      <c r="E108">
        <v>3</v>
      </c>
      <c r="F108">
        <v>6</v>
      </c>
      <c r="H108">
        <v>0.043</v>
      </c>
      <c r="I108">
        <v>0.668</v>
      </c>
      <c r="J108">
        <f t="shared" si="2"/>
        <v>0.7110000000000001</v>
      </c>
      <c r="K108">
        <v>0.179</v>
      </c>
      <c r="L108" s="14">
        <v>0.25175808720112514</v>
      </c>
      <c r="Q108" s="14">
        <f t="shared" si="3"/>
        <v>0.25175808720112514</v>
      </c>
    </row>
    <row r="109" spans="1:20" ht="12">
      <c r="A109">
        <v>18</v>
      </c>
      <c r="C109">
        <v>3</v>
      </c>
      <c r="D109">
        <v>100</v>
      </c>
      <c r="E109">
        <v>3</v>
      </c>
      <c r="F109">
        <v>1</v>
      </c>
      <c r="H109">
        <v>0.03</v>
      </c>
      <c r="I109">
        <v>0.456</v>
      </c>
      <c r="J109">
        <f t="shared" si="2"/>
        <v>0.486</v>
      </c>
      <c r="K109">
        <v>0.082</v>
      </c>
      <c r="L109" s="14">
        <v>0.16872427983539096</v>
      </c>
      <c r="N109">
        <f>SUM(J109:J114)</f>
        <v>7.123</v>
      </c>
      <c r="O109">
        <f>SUM(K109:K114)</f>
        <v>0.981</v>
      </c>
      <c r="Q109" s="14">
        <f t="shared" si="3"/>
        <v>0.16872427983539096</v>
      </c>
      <c r="T109" s="14">
        <f>SUM(Q109:Q114)</f>
        <v>0.7957363923361778</v>
      </c>
    </row>
    <row r="110" spans="1:17" ht="12">
      <c r="A110">
        <v>18</v>
      </c>
      <c r="C110">
        <v>3</v>
      </c>
      <c r="D110">
        <v>100</v>
      </c>
      <c r="E110">
        <v>3</v>
      </c>
      <c r="F110">
        <v>2</v>
      </c>
      <c r="H110">
        <v>0.059</v>
      </c>
      <c r="I110">
        <v>1.006</v>
      </c>
      <c r="J110">
        <f t="shared" si="2"/>
        <v>1.065</v>
      </c>
      <c r="K110">
        <v>0.135</v>
      </c>
      <c r="L110" s="14">
        <v>0.12676056338028172</v>
      </c>
      <c r="Q110" s="14">
        <f t="shared" si="3"/>
        <v>0.12676056338028172</v>
      </c>
    </row>
    <row r="111" spans="1:17" ht="12">
      <c r="A111">
        <v>18</v>
      </c>
      <c r="C111">
        <v>3</v>
      </c>
      <c r="D111">
        <v>100</v>
      </c>
      <c r="E111">
        <v>3</v>
      </c>
      <c r="F111">
        <v>3</v>
      </c>
      <c r="H111">
        <v>0.027</v>
      </c>
      <c r="I111">
        <v>0.569</v>
      </c>
      <c r="J111">
        <f t="shared" si="2"/>
        <v>0.596</v>
      </c>
      <c r="K111">
        <v>0.057</v>
      </c>
      <c r="L111" s="14">
        <v>0.09563758389261745</v>
      </c>
      <c r="Q111" s="14">
        <f t="shared" si="3"/>
        <v>0.09563758389261745</v>
      </c>
    </row>
    <row r="112" spans="1:17" ht="12">
      <c r="A112">
        <v>18</v>
      </c>
      <c r="C112">
        <v>3</v>
      </c>
      <c r="D112">
        <v>100</v>
      </c>
      <c r="E112">
        <v>3</v>
      </c>
      <c r="F112">
        <v>4</v>
      </c>
      <c r="H112">
        <v>0.045</v>
      </c>
      <c r="I112">
        <v>2.188</v>
      </c>
      <c r="J112">
        <f t="shared" si="2"/>
        <v>2.233</v>
      </c>
      <c r="K112">
        <v>0.366</v>
      </c>
      <c r="L112" s="14">
        <v>0.16390506045678457</v>
      </c>
      <c r="Q112" s="14">
        <f t="shared" si="3"/>
        <v>0.16390506045678457</v>
      </c>
    </row>
    <row r="113" spans="1:17" ht="12">
      <c r="A113">
        <v>18</v>
      </c>
      <c r="C113">
        <v>3</v>
      </c>
      <c r="D113">
        <v>100</v>
      </c>
      <c r="E113">
        <v>3</v>
      </c>
      <c r="F113">
        <v>5</v>
      </c>
      <c r="H113">
        <v>0.075</v>
      </c>
      <c r="I113">
        <v>1.165</v>
      </c>
      <c r="J113">
        <f t="shared" si="2"/>
        <v>1.24</v>
      </c>
      <c r="K113">
        <v>0.098</v>
      </c>
      <c r="L113" s="14">
        <v>0.07903225806451614</v>
      </c>
      <c r="Q113" s="14">
        <f t="shared" si="3"/>
        <v>0.07903225806451614</v>
      </c>
    </row>
    <row r="114" spans="1:17" ht="12">
      <c r="A114">
        <v>18</v>
      </c>
      <c r="C114">
        <v>3</v>
      </c>
      <c r="D114">
        <v>100</v>
      </c>
      <c r="E114">
        <v>3</v>
      </c>
      <c r="F114">
        <v>6</v>
      </c>
      <c r="H114">
        <v>0.063</v>
      </c>
      <c r="I114">
        <v>1.44</v>
      </c>
      <c r="J114">
        <f t="shared" si="2"/>
        <v>1.503</v>
      </c>
      <c r="K114">
        <v>0.243</v>
      </c>
      <c r="L114" s="14">
        <v>0.16167664670658682</v>
      </c>
      <c r="Q114" s="14">
        <f t="shared" si="3"/>
        <v>0.16167664670658682</v>
      </c>
    </row>
    <row r="115" spans="1:20" ht="12">
      <c r="A115">
        <v>19</v>
      </c>
      <c r="C115">
        <v>3</v>
      </c>
      <c r="D115">
        <v>100</v>
      </c>
      <c r="E115">
        <v>4</v>
      </c>
      <c r="F115">
        <v>1</v>
      </c>
      <c r="H115">
        <v>0.056</v>
      </c>
      <c r="I115">
        <v>1.379</v>
      </c>
      <c r="J115">
        <f t="shared" si="2"/>
        <v>1.435</v>
      </c>
      <c r="K115">
        <v>0.145</v>
      </c>
      <c r="L115" s="14">
        <v>0.10104529616724738</v>
      </c>
      <c r="N115">
        <f>SUM(J115:J120)</f>
        <v>7.321</v>
      </c>
      <c r="O115">
        <f>SUM(K115:K120)</f>
        <v>0.789</v>
      </c>
      <c r="Q115" s="14">
        <f t="shared" si="3"/>
        <v>0.10104529616724738</v>
      </c>
      <c r="T115" s="14">
        <f>SUM(Q115:Q120)</f>
        <v>0.645104922751746</v>
      </c>
    </row>
    <row r="116" spans="1:17" ht="12">
      <c r="A116">
        <v>19</v>
      </c>
      <c r="C116">
        <v>3</v>
      </c>
      <c r="D116">
        <v>100</v>
      </c>
      <c r="E116">
        <v>4</v>
      </c>
      <c r="F116">
        <v>2</v>
      </c>
      <c r="H116">
        <v>0.071</v>
      </c>
      <c r="I116">
        <v>1.207</v>
      </c>
      <c r="J116">
        <f t="shared" si="2"/>
        <v>1.278</v>
      </c>
      <c r="K116">
        <v>0.108</v>
      </c>
      <c r="L116" s="14">
        <v>0.08450704225352113</v>
      </c>
      <c r="Q116" s="14">
        <f t="shared" si="3"/>
        <v>0.08450704225352113</v>
      </c>
    </row>
    <row r="117" spans="1:17" ht="12">
      <c r="A117">
        <v>19</v>
      </c>
      <c r="C117">
        <v>3</v>
      </c>
      <c r="D117">
        <v>100</v>
      </c>
      <c r="E117">
        <v>4</v>
      </c>
      <c r="F117">
        <v>3</v>
      </c>
      <c r="H117">
        <v>0.054</v>
      </c>
      <c r="I117">
        <v>1.352</v>
      </c>
      <c r="J117">
        <f t="shared" si="2"/>
        <v>1.4060000000000001</v>
      </c>
      <c r="K117">
        <v>0.182</v>
      </c>
      <c r="L117" s="14">
        <v>0.1294452347083926</v>
      </c>
      <c r="Q117" s="14">
        <f t="shared" si="3"/>
        <v>0.1294452347083926</v>
      </c>
    </row>
    <row r="118" spans="1:17" ht="12">
      <c r="A118">
        <v>19</v>
      </c>
      <c r="C118">
        <v>3</v>
      </c>
      <c r="D118">
        <v>100</v>
      </c>
      <c r="E118">
        <v>4</v>
      </c>
      <c r="F118">
        <v>4</v>
      </c>
      <c r="H118">
        <v>0.034</v>
      </c>
      <c r="I118">
        <v>0.934</v>
      </c>
      <c r="J118">
        <f t="shared" si="2"/>
        <v>0.9680000000000001</v>
      </c>
      <c r="K118">
        <v>0.097</v>
      </c>
      <c r="L118" s="14">
        <v>0.10020661157024793</v>
      </c>
      <c r="Q118" s="14">
        <f t="shared" si="3"/>
        <v>0.10020661157024793</v>
      </c>
    </row>
    <row r="119" spans="1:17" ht="12">
      <c r="A119">
        <v>19</v>
      </c>
      <c r="C119">
        <v>3</v>
      </c>
      <c r="D119">
        <v>100</v>
      </c>
      <c r="E119">
        <v>4</v>
      </c>
      <c r="F119">
        <v>5</v>
      </c>
      <c r="H119">
        <v>0.047</v>
      </c>
      <c r="I119">
        <v>1.061</v>
      </c>
      <c r="J119">
        <f t="shared" si="2"/>
        <v>1.1079999999999999</v>
      </c>
      <c r="K119">
        <v>0.115</v>
      </c>
      <c r="L119" s="14">
        <v>0.10379061371841157</v>
      </c>
      <c r="Q119" s="14">
        <f t="shared" si="3"/>
        <v>0.10379061371841157</v>
      </c>
    </row>
    <row r="120" spans="1:17" ht="12">
      <c r="A120">
        <v>19</v>
      </c>
      <c r="C120">
        <v>3</v>
      </c>
      <c r="D120">
        <v>100</v>
      </c>
      <c r="E120">
        <v>4</v>
      </c>
      <c r="F120">
        <v>6</v>
      </c>
      <c r="H120">
        <v>0.054</v>
      </c>
      <c r="I120">
        <v>1.072</v>
      </c>
      <c r="J120">
        <f t="shared" si="2"/>
        <v>1.1260000000000001</v>
      </c>
      <c r="K120">
        <v>0.142</v>
      </c>
      <c r="L120" s="14">
        <v>0.12611012433392538</v>
      </c>
      <c r="Q120" s="14">
        <f t="shared" si="3"/>
        <v>0.12611012433392538</v>
      </c>
    </row>
    <row r="121" spans="1:20" ht="12">
      <c r="A121">
        <v>20</v>
      </c>
      <c r="C121">
        <v>5</v>
      </c>
      <c r="D121">
        <v>300</v>
      </c>
      <c r="E121">
        <v>4</v>
      </c>
      <c r="F121">
        <v>1</v>
      </c>
      <c r="H121">
        <v>0.127</v>
      </c>
      <c r="I121">
        <v>1.971</v>
      </c>
      <c r="J121">
        <f t="shared" si="2"/>
        <v>2.098</v>
      </c>
      <c r="K121">
        <v>0.387</v>
      </c>
      <c r="L121" s="14">
        <v>0.18446139180171595</v>
      </c>
      <c r="N121">
        <f>SUM(J121:J126)</f>
        <v>6.749</v>
      </c>
      <c r="O121">
        <f>SUM(K121:K126)</f>
        <v>0.747</v>
      </c>
      <c r="Q121" s="14">
        <f t="shared" si="3"/>
        <v>0.18446139180171595</v>
      </c>
      <c r="T121" s="14">
        <f>SUM(Q121:Q126)</f>
        <v>0.7116585355037208</v>
      </c>
    </row>
    <row r="122" spans="1:17" ht="12">
      <c r="A122">
        <v>20</v>
      </c>
      <c r="C122">
        <v>5</v>
      </c>
      <c r="D122">
        <v>300</v>
      </c>
      <c r="E122">
        <v>4</v>
      </c>
      <c r="F122">
        <v>2</v>
      </c>
      <c r="H122">
        <v>0.041</v>
      </c>
      <c r="I122">
        <v>0.627</v>
      </c>
      <c r="J122">
        <f t="shared" si="2"/>
        <v>0.668</v>
      </c>
      <c r="K122">
        <v>0.097</v>
      </c>
      <c r="L122" s="14">
        <v>0.14520958083832336</v>
      </c>
      <c r="Q122" s="14">
        <f t="shared" si="3"/>
        <v>0.14520958083832336</v>
      </c>
    </row>
    <row r="123" spans="1:17" ht="12">
      <c r="A123">
        <v>20</v>
      </c>
      <c r="C123">
        <v>5</v>
      </c>
      <c r="D123">
        <v>300</v>
      </c>
      <c r="E123">
        <v>4</v>
      </c>
      <c r="F123">
        <v>3</v>
      </c>
      <c r="H123">
        <v>0.074</v>
      </c>
      <c r="I123">
        <v>1.015</v>
      </c>
      <c r="J123">
        <f t="shared" si="2"/>
        <v>1.089</v>
      </c>
      <c r="K123">
        <v>0.179</v>
      </c>
      <c r="L123" s="14">
        <v>0.16437098255280072</v>
      </c>
      <c r="Q123" s="14">
        <f t="shared" si="3"/>
        <v>0.16437098255280072</v>
      </c>
    </row>
    <row r="124" spans="1:17" ht="12">
      <c r="A124">
        <v>20</v>
      </c>
      <c r="C124">
        <v>5</v>
      </c>
      <c r="D124">
        <v>300</v>
      </c>
      <c r="E124">
        <v>4</v>
      </c>
      <c r="F124">
        <v>4</v>
      </c>
      <c r="H124">
        <v>0.066</v>
      </c>
      <c r="I124">
        <v>1.868</v>
      </c>
      <c r="J124">
        <f t="shared" si="2"/>
        <v>1.9340000000000002</v>
      </c>
      <c r="L124" s="14">
        <v>0</v>
      </c>
      <c r="Q124" s="14">
        <f t="shared" si="3"/>
        <v>0</v>
      </c>
    </row>
    <row r="125" spans="1:17" ht="12">
      <c r="A125">
        <v>20</v>
      </c>
      <c r="C125">
        <v>5</v>
      </c>
      <c r="D125">
        <v>300</v>
      </c>
      <c r="E125">
        <v>4</v>
      </c>
      <c r="F125">
        <v>5</v>
      </c>
      <c r="H125">
        <v>0.024</v>
      </c>
      <c r="I125">
        <v>0.55</v>
      </c>
      <c r="J125">
        <f t="shared" si="2"/>
        <v>0.5740000000000001</v>
      </c>
      <c r="L125" s="14">
        <v>0</v>
      </c>
      <c r="Q125" s="14">
        <f t="shared" si="3"/>
        <v>0</v>
      </c>
    </row>
    <row r="126" spans="1:17" ht="12">
      <c r="A126">
        <v>20</v>
      </c>
      <c r="C126">
        <v>5</v>
      </c>
      <c r="D126">
        <v>300</v>
      </c>
      <c r="E126">
        <v>4</v>
      </c>
      <c r="F126">
        <v>6</v>
      </c>
      <c r="H126">
        <v>0.016</v>
      </c>
      <c r="I126">
        <v>0.37</v>
      </c>
      <c r="J126">
        <f t="shared" si="2"/>
        <v>0.386</v>
      </c>
      <c r="K126">
        <v>0.084</v>
      </c>
      <c r="L126" s="14">
        <v>0.21761658031088082</v>
      </c>
      <c r="Q126" s="14">
        <f t="shared" si="3"/>
        <v>0.21761658031088082</v>
      </c>
    </row>
    <row r="127" spans="1:20" ht="12">
      <c r="A127">
        <v>21</v>
      </c>
      <c r="C127">
        <v>3</v>
      </c>
      <c r="D127">
        <v>100</v>
      </c>
      <c r="E127">
        <v>4</v>
      </c>
      <c r="F127">
        <v>1</v>
      </c>
      <c r="H127">
        <v>0.044</v>
      </c>
      <c r="I127">
        <v>0.75</v>
      </c>
      <c r="J127">
        <f t="shared" si="2"/>
        <v>0.794</v>
      </c>
      <c r="K127">
        <v>0.099</v>
      </c>
      <c r="L127" s="14">
        <v>0.12468513853904283</v>
      </c>
      <c r="N127">
        <f>SUM(J127:J132)</f>
        <v>6.901999999999999</v>
      </c>
      <c r="O127">
        <f>SUM(K127:K132)</f>
        <v>1.053</v>
      </c>
      <c r="Q127" s="14">
        <f t="shared" si="3"/>
        <v>0.12468513853904283</v>
      </c>
      <c r="T127" s="14">
        <f>SUM(Q127:Q132)</f>
        <v>0.8084634493535543</v>
      </c>
    </row>
    <row r="128" spans="1:17" ht="12">
      <c r="A128">
        <v>21</v>
      </c>
      <c r="C128">
        <v>3</v>
      </c>
      <c r="D128">
        <v>100</v>
      </c>
      <c r="E128">
        <v>4</v>
      </c>
      <c r="F128">
        <v>2</v>
      </c>
      <c r="H128">
        <v>0.016</v>
      </c>
      <c r="I128">
        <v>0.466</v>
      </c>
      <c r="J128">
        <f t="shared" si="2"/>
        <v>0.48200000000000004</v>
      </c>
      <c r="K128">
        <v>0.046</v>
      </c>
      <c r="L128" s="14">
        <v>0.0954356846473029</v>
      </c>
      <c r="Q128" s="14">
        <f t="shared" si="3"/>
        <v>0.0954356846473029</v>
      </c>
    </row>
    <row r="129" spans="1:17" ht="12">
      <c r="A129">
        <v>21</v>
      </c>
      <c r="C129">
        <v>3</v>
      </c>
      <c r="D129">
        <v>100</v>
      </c>
      <c r="E129">
        <v>4</v>
      </c>
      <c r="F129">
        <v>3</v>
      </c>
      <c r="H129">
        <v>0.03</v>
      </c>
      <c r="I129">
        <v>0.332</v>
      </c>
      <c r="J129">
        <f t="shared" si="2"/>
        <v>0.362</v>
      </c>
      <c r="K129">
        <v>0.041</v>
      </c>
      <c r="L129" s="14">
        <v>0.1132596685082873</v>
      </c>
      <c r="Q129" s="14">
        <f t="shared" si="3"/>
        <v>0.1132596685082873</v>
      </c>
    </row>
    <row r="130" spans="1:17" ht="12">
      <c r="A130">
        <v>21</v>
      </c>
      <c r="C130">
        <v>3</v>
      </c>
      <c r="D130">
        <v>100</v>
      </c>
      <c r="E130">
        <v>4</v>
      </c>
      <c r="F130">
        <v>4</v>
      </c>
      <c r="H130">
        <v>0.064</v>
      </c>
      <c r="I130">
        <v>1.194</v>
      </c>
      <c r="J130">
        <f t="shared" si="2"/>
        <v>1.258</v>
      </c>
      <c r="K130">
        <v>0.133</v>
      </c>
      <c r="L130" s="14">
        <v>0.10572337042925278</v>
      </c>
      <c r="Q130" s="14">
        <f t="shared" si="3"/>
        <v>0.10572337042925278</v>
      </c>
    </row>
    <row r="131" spans="1:17" ht="12">
      <c r="A131">
        <v>21</v>
      </c>
      <c r="C131">
        <v>3</v>
      </c>
      <c r="D131">
        <v>100</v>
      </c>
      <c r="E131">
        <v>4</v>
      </c>
      <c r="F131">
        <v>5</v>
      </c>
      <c r="H131">
        <v>0.066</v>
      </c>
      <c r="I131">
        <v>2</v>
      </c>
      <c r="J131">
        <f t="shared" si="2"/>
        <v>2.066</v>
      </c>
      <c r="K131">
        <v>0.286</v>
      </c>
      <c r="L131" s="14">
        <v>0.13843175217812198</v>
      </c>
      <c r="Q131" s="14">
        <f t="shared" si="3"/>
        <v>0.13843175217812198</v>
      </c>
    </row>
    <row r="132" spans="1:17" ht="12">
      <c r="A132">
        <v>21</v>
      </c>
      <c r="C132">
        <v>3</v>
      </c>
      <c r="D132">
        <v>100</v>
      </c>
      <c r="E132">
        <v>4</v>
      </c>
      <c r="F132">
        <v>6</v>
      </c>
      <c r="H132">
        <v>0.065</v>
      </c>
      <c r="I132">
        <v>1.875</v>
      </c>
      <c r="J132">
        <f t="shared" si="2"/>
        <v>1.94</v>
      </c>
      <c r="K132">
        <v>0.448</v>
      </c>
      <c r="L132" s="14">
        <v>0.2309278350515464</v>
      </c>
      <c r="Q132" s="14">
        <f t="shared" si="3"/>
        <v>0.2309278350515464</v>
      </c>
    </row>
    <row r="133" spans="1:20" ht="12">
      <c r="A133">
        <v>22</v>
      </c>
      <c r="C133">
        <v>2</v>
      </c>
      <c r="D133">
        <v>50</v>
      </c>
      <c r="E133">
        <v>4</v>
      </c>
      <c r="F133">
        <v>1</v>
      </c>
      <c r="H133">
        <v>0.063</v>
      </c>
      <c r="I133">
        <v>0.939</v>
      </c>
      <c r="J133">
        <f t="shared" si="2"/>
        <v>1.002</v>
      </c>
      <c r="K133">
        <v>0.158</v>
      </c>
      <c r="L133" s="14">
        <v>0.15768463073852296</v>
      </c>
      <c r="N133">
        <f>SUM(J133:J138)</f>
        <v>5.473000000000001</v>
      </c>
      <c r="O133">
        <f>SUM(K133:K138)</f>
        <v>0.74</v>
      </c>
      <c r="Q133" s="14">
        <f t="shared" si="3"/>
        <v>0.15768463073852296</v>
      </c>
      <c r="T133" s="14">
        <f>SUM(Q133:Q138)</f>
        <v>0.8808702905643894</v>
      </c>
    </row>
    <row r="134" spans="1:17" ht="12">
      <c r="A134">
        <v>22</v>
      </c>
      <c r="C134">
        <v>2</v>
      </c>
      <c r="D134">
        <v>50</v>
      </c>
      <c r="E134">
        <v>4</v>
      </c>
      <c r="F134">
        <v>2</v>
      </c>
      <c r="H134">
        <v>0.084</v>
      </c>
      <c r="I134">
        <v>1.66</v>
      </c>
      <c r="J134">
        <f t="shared" si="2"/>
        <v>1.744</v>
      </c>
      <c r="K134">
        <v>0.218</v>
      </c>
      <c r="L134" s="14">
        <v>0.125</v>
      </c>
      <c r="Q134" s="14">
        <f t="shared" si="3"/>
        <v>0.125</v>
      </c>
    </row>
    <row r="135" spans="1:17" ht="12">
      <c r="A135">
        <v>22</v>
      </c>
      <c r="C135">
        <v>2</v>
      </c>
      <c r="D135">
        <v>50</v>
      </c>
      <c r="E135">
        <v>4</v>
      </c>
      <c r="F135">
        <v>3</v>
      </c>
      <c r="H135">
        <v>0.06</v>
      </c>
      <c r="I135">
        <v>0.86</v>
      </c>
      <c r="J135">
        <f t="shared" si="2"/>
        <v>0.9199999999999999</v>
      </c>
      <c r="K135">
        <v>0.064</v>
      </c>
      <c r="L135" s="14">
        <v>0.06956521739130435</v>
      </c>
      <c r="Q135" s="14">
        <f t="shared" si="3"/>
        <v>0.06956521739130435</v>
      </c>
    </row>
    <row r="136" spans="1:17" ht="12">
      <c r="A136">
        <v>22</v>
      </c>
      <c r="C136">
        <v>2</v>
      </c>
      <c r="D136">
        <v>50</v>
      </c>
      <c r="E136">
        <v>4</v>
      </c>
      <c r="F136">
        <v>4</v>
      </c>
      <c r="H136">
        <v>0.034</v>
      </c>
      <c r="I136">
        <v>0.288</v>
      </c>
      <c r="J136">
        <f aca="true" t="shared" si="4" ref="J136:J186">(H136+I136)</f>
        <v>0.32199999999999995</v>
      </c>
      <c r="K136">
        <v>0.066</v>
      </c>
      <c r="L136" s="14">
        <v>0.2049689440993789</v>
      </c>
      <c r="Q136" s="14">
        <f aca="true" t="shared" si="5" ref="Q136:Q186">K136/J136</f>
        <v>0.2049689440993789</v>
      </c>
    </row>
    <row r="137" spans="1:17" ht="12">
      <c r="A137">
        <v>22</v>
      </c>
      <c r="C137">
        <v>2</v>
      </c>
      <c r="D137">
        <v>50</v>
      </c>
      <c r="E137">
        <v>4</v>
      </c>
      <c r="F137">
        <v>5</v>
      </c>
      <c r="H137">
        <v>0.026</v>
      </c>
      <c r="I137">
        <v>0.399</v>
      </c>
      <c r="J137">
        <f t="shared" si="4"/>
        <v>0.42500000000000004</v>
      </c>
      <c r="K137">
        <v>0.073</v>
      </c>
      <c r="L137" s="14">
        <v>0.1717647058823529</v>
      </c>
      <c r="Q137" s="14">
        <f t="shared" si="5"/>
        <v>0.1717647058823529</v>
      </c>
    </row>
    <row r="138" spans="1:17" ht="12">
      <c r="A138">
        <v>22</v>
      </c>
      <c r="C138">
        <v>2</v>
      </c>
      <c r="D138">
        <v>50</v>
      </c>
      <c r="E138">
        <v>4</v>
      </c>
      <c r="F138">
        <v>6</v>
      </c>
      <c r="H138">
        <v>0.046</v>
      </c>
      <c r="I138">
        <v>1.014</v>
      </c>
      <c r="J138">
        <f t="shared" si="4"/>
        <v>1.06</v>
      </c>
      <c r="K138">
        <v>0.161</v>
      </c>
      <c r="L138" s="14">
        <v>0.15188679245283018</v>
      </c>
      <c r="Q138" s="14">
        <f t="shared" si="5"/>
        <v>0.15188679245283018</v>
      </c>
    </row>
    <row r="139" spans="1:20" ht="12">
      <c r="A139">
        <v>23</v>
      </c>
      <c r="C139">
        <v>1</v>
      </c>
      <c r="D139">
        <v>0</v>
      </c>
      <c r="E139">
        <v>4</v>
      </c>
      <c r="F139">
        <v>1</v>
      </c>
      <c r="H139">
        <v>0.018</v>
      </c>
      <c r="I139">
        <v>0.405</v>
      </c>
      <c r="J139">
        <f t="shared" si="4"/>
        <v>0.42300000000000004</v>
      </c>
      <c r="K139">
        <v>0.038</v>
      </c>
      <c r="L139" s="14">
        <v>0.08983451536643025</v>
      </c>
      <c r="N139">
        <f>SUM(J139:J144)</f>
        <v>6.268000000000001</v>
      </c>
      <c r="O139">
        <f>SUM(K139:K144)</f>
        <v>0.834</v>
      </c>
      <c r="Q139" s="14">
        <f t="shared" si="5"/>
        <v>0.08983451536643025</v>
      </c>
      <c r="T139" s="14">
        <f>SUM(Q139:Q144)</f>
        <v>0.7280776016791284</v>
      </c>
    </row>
    <row r="140" spans="1:17" ht="12">
      <c r="A140">
        <v>23</v>
      </c>
      <c r="C140">
        <v>1</v>
      </c>
      <c r="D140">
        <v>0</v>
      </c>
      <c r="E140">
        <v>4</v>
      </c>
      <c r="F140">
        <v>2</v>
      </c>
      <c r="H140">
        <v>0.067</v>
      </c>
      <c r="I140">
        <v>1.443</v>
      </c>
      <c r="J140">
        <f t="shared" si="4"/>
        <v>1.51</v>
      </c>
      <c r="K140">
        <v>0.176</v>
      </c>
      <c r="L140" s="14">
        <v>0.11655629139072847</v>
      </c>
      <c r="Q140" s="14">
        <f t="shared" si="5"/>
        <v>0.11655629139072847</v>
      </c>
    </row>
    <row r="141" spans="1:17" ht="12">
      <c r="A141">
        <v>23</v>
      </c>
      <c r="C141">
        <v>1</v>
      </c>
      <c r="D141">
        <v>0</v>
      </c>
      <c r="E141">
        <v>4</v>
      </c>
      <c r="F141">
        <v>3</v>
      </c>
      <c r="H141">
        <v>0.038</v>
      </c>
      <c r="I141">
        <v>0.802</v>
      </c>
      <c r="J141">
        <f t="shared" si="4"/>
        <v>0.8400000000000001</v>
      </c>
      <c r="K141">
        <v>0.07</v>
      </c>
      <c r="L141" s="14">
        <v>0.08333333333333333</v>
      </c>
      <c r="Q141" s="14">
        <f t="shared" si="5"/>
        <v>0.08333333333333333</v>
      </c>
    </row>
    <row r="142" spans="1:17" ht="12">
      <c r="A142">
        <v>23</v>
      </c>
      <c r="C142">
        <v>1</v>
      </c>
      <c r="D142">
        <v>0</v>
      </c>
      <c r="E142">
        <v>4</v>
      </c>
      <c r="F142">
        <v>4</v>
      </c>
      <c r="H142">
        <v>0.068</v>
      </c>
      <c r="I142">
        <v>1.956</v>
      </c>
      <c r="J142">
        <f t="shared" si="4"/>
        <v>2.024</v>
      </c>
      <c r="K142">
        <v>0.355</v>
      </c>
      <c r="L142" s="14">
        <v>0.17539525691699603</v>
      </c>
      <c r="Q142" s="14">
        <f t="shared" si="5"/>
        <v>0.17539525691699603</v>
      </c>
    </row>
    <row r="143" spans="1:17" ht="12">
      <c r="A143">
        <v>23</v>
      </c>
      <c r="C143">
        <v>1</v>
      </c>
      <c r="D143">
        <v>0</v>
      </c>
      <c r="E143">
        <v>4</v>
      </c>
      <c r="F143">
        <v>5</v>
      </c>
      <c r="H143">
        <v>0.038</v>
      </c>
      <c r="I143">
        <v>0.79</v>
      </c>
      <c r="J143">
        <f t="shared" si="4"/>
        <v>0.8280000000000001</v>
      </c>
      <c r="K143">
        <v>0.116</v>
      </c>
      <c r="L143" s="14">
        <v>0.1400966183574879</v>
      </c>
      <c r="Q143" s="14">
        <f t="shared" si="5"/>
        <v>0.1400966183574879</v>
      </c>
    </row>
    <row r="144" spans="1:17" ht="12">
      <c r="A144">
        <v>23</v>
      </c>
      <c r="C144">
        <v>1</v>
      </c>
      <c r="D144">
        <v>0</v>
      </c>
      <c r="E144">
        <v>4</v>
      </c>
      <c r="F144">
        <v>6</v>
      </c>
      <c r="H144">
        <v>0.035</v>
      </c>
      <c r="I144">
        <v>0.608</v>
      </c>
      <c r="J144">
        <f t="shared" si="4"/>
        <v>0.643</v>
      </c>
      <c r="K144">
        <v>0.079</v>
      </c>
      <c r="L144" s="14">
        <v>0.12286158631415241</v>
      </c>
      <c r="Q144" s="14">
        <f t="shared" si="5"/>
        <v>0.12286158631415241</v>
      </c>
    </row>
    <row r="145" spans="1:20" ht="12">
      <c r="A145">
        <v>24</v>
      </c>
      <c r="C145">
        <v>4</v>
      </c>
      <c r="D145">
        <v>150</v>
      </c>
      <c r="E145">
        <v>4</v>
      </c>
      <c r="F145">
        <v>1</v>
      </c>
      <c r="H145">
        <v>0.028</v>
      </c>
      <c r="I145">
        <v>0.702</v>
      </c>
      <c r="J145">
        <f t="shared" si="4"/>
        <v>0.73</v>
      </c>
      <c r="K145">
        <v>0.106</v>
      </c>
      <c r="L145" s="14">
        <v>0.14520547945205478</v>
      </c>
      <c r="N145">
        <f>SUM(J145:J150)</f>
        <v>5.682</v>
      </c>
      <c r="O145">
        <f>SUM(K145:K150)</f>
        <v>0.7339999999999999</v>
      </c>
      <c r="Q145" s="14">
        <f t="shared" si="5"/>
        <v>0.14520547945205478</v>
      </c>
      <c r="T145" s="14">
        <f>SUM(Q145:Q150)</f>
        <v>0.7716820706489029</v>
      </c>
    </row>
    <row r="146" spans="1:17" ht="12">
      <c r="A146">
        <v>24</v>
      </c>
      <c r="C146">
        <v>4</v>
      </c>
      <c r="D146">
        <v>150</v>
      </c>
      <c r="E146">
        <v>4</v>
      </c>
      <c r="F146">
        <v>2</v>
      </c>
      <c r="H146">
        <v>0.05</v>
      </c>
      <c r="I146">
        <v>0.847</v>
      </c>
      <c r="J146">
        <f t="shared" si="4"/>
        <v>0.897</v>
      </c>
      <c r="K146">
        <v>0.135</v>
      </c>
      <c r="L146" s="14">
        <v>0.1505016722408027</v>
      </c>
      <c r="Q146" s="14">
        <f t="shared" si="5"/>
        <v>0.1505016722408027</v>
      </c>
    </row>
    <row r="147" spans="1:17" ht="12">
      <c r="A147">
        <v>24</v>
      </c>
      <c r="C147">
        <v>4</v>
      </c>
      <c r="D147">
        <v>150</v>
      </c>
      <c r="E147">
        <v>4</v>
      </c>
      <c r="F147">
        <v>3</v>
      </c>
      <c r="H147">
        <v>0.032</v>
      </c>
      <c r="I147">
        <v>1.142</v>
      </c>
      <c r="J147">
        <f t="shared" si="4"/>
        <v>1.174</v>
      </c>
      <c r="K147">
        <v>0.127</v>
      </c>
      <c r="L147" s="14">
        <v>0.10817717206132879</v>
      </c>
      <c r="Q147" s="14">
        <f t="shared" si="5"/>
        <v>0.10817717206132879</v>
      </c>
    </row>
    <row r="148" spans="1:17" ht="12">
      <c r="A148">
        <v>24</v>
      </c>
      <c r="C148">
        <v>4</v>
      </c>
      <c r="D148">
        <v>150</v>
      </c>
      <c r="E148">
        <v>4</v>
      </c>
      <c r="F148">
        <v>4</v>
      </c>
      <c r="H148">
        <v>0.037</v>
      </c>
      <c r="I148">
        <v>0.919</v>
      </c>
      <c r="J148">
        <f t="shared" si="4"/>
        <v>0.9560000000000001</v>
      </c>
      <c r="K148">
        <v>0.105</v>
      </c>
      <c r="L148" s="14">
        <v>0.10983263598326358</v>
      </c>
      <c r="Q148" s="14">
        <f t="shared" si="5"/>
        <v>0.10983263598326358</v>
      </c>
    </row>
    <row r="149" spans="1:17" ht="12">
      <c r="A149">
        <v>24</v>
      </c>
      <c r="C149">
        <v>4</v>
      </c>
      <c r="D149">
        <v>150</v>
      </c>
      <c r="E149">
        <v>4</v>
      </c>
      <c r="F149">
        <v>5</v>
      </c>
      <c r="H149">
        <v>0.046</v>
      </c>
      <c r="I149">
        <v>1.112</v>
      </c>
      <c r="J149">
        <f t="shared" si="4"/>
        <v>1.1580000000000001</v>
      </c>
      <c r="K149">
        <v>0.187</v>
      </c>
      <c r="L149" s="14">
        <v>0.16148531951640757</v>
      </c>
      <c r="Q149" s="14">
        <f t="shared" si="5"/>
        <v>0.16148531951640757</v>
      </c>
    </row>
    <row r="150" spans="1:17" ht="12">
      <c r="A150">
        <v>24</v>
      </c>
      <c r="C150">
        <v>4</v>
      </c>
      <c r="D150">
        <v>150</v>
      </c>
      <c r="E150">
        <v>4</v>
      </c>
      <c r="F150">
        <v>6</v>
      </c>
      <c r="H150">
        <v>0.039</v>
      </c>
      <c r="I150">
        <v>0.728</v>
      </c>
      <c r="J150">
        <f t="shared" si="4"/>
        <v>0.767</v>
      </c>
      <c r="K150">
        <v>0.074</v>
      </c>
      <c r="L150" s="14">
        <v>0.09647979139504563</v>
      </c>
      <c r="Q150" s="14">
        <f t="shared" si="5"/>
        <v>0.09647979139504563</v>
      </c>
    </row>
    <row r="151" spans="1:20" ht="12">
      <c r="A151">
        <v>25</v>
      </c>
      <c r="C151">
        <v>1</v>
      </c>
      <c r="D151">
        <v>0</v>
      </c>
      <c r="E151">
        <v>5</v>
      </c>
      <c r="F151">
        <v>1</v>
      </c>
      <c r="H151">
        <v>0.036</v>
      </c>
      <c r="I151">
        <v>1.126</v>
      </c>
      <c r="J151">
        <f t="shared" si="4"/>
        <v>1.162</v>
      </c>
      <c r="K151">
        <v>0.203</v>
      </c>
      <c r="L151" s="14">
        <v>0.17469879518072293</v>
      </c>
      <c r="N151">
        <f>SUM(J151:J156)</f>
        <v>6.469</v>
      </c>
      <c r="O151">
        <f>SUM(K151:K156)</f>
        <v>1.115</v>
      </c>
      <c r="Q151" s="14">
        <f t="shared" si="5"/>
        <v>0.17469879518072293</v>
      </c>
      <c r="T151" s="14">
        <f>SUM(Q151:Q156)</f>
        <v>0.9423963264139388</v>
      </c>
    </row>
    <row r="152" spans="1:17" ht="12">
      <c r="A152">
        <v>25</v>
      </c>
      <c r="C152">
        <v>1</v>
      </c>
      <c r="D152">
        <v>0</v>
      </c>
      <c r="E152">
        <v>5</v>
      </c>
      <c r="F152">
        <v>2</v>
      </c>
      <c r="H152">
        <v>0.025</v>
      </c>
      <c r="I152">
        <v>0.459</v>
      </c>
      <c r="J152">
        <f t="shared" si="4"/>
        <v>0.48400000000000004</v>
      </c>
      <c r="K152">
        <v>0.054</v>
      </c>
      <c r="L152" s="14">
        <v>0.11157024793388429</v>
      </c>
      <c r="Q152" s="14">
        <f t="shared" si="5"/>
        <v>0.11157024793388429</v>
      </c>
    </row>
    <row r="153" spans="1:17" ht="12">
      <c r="A153">
        <v>25</v>
      </c>
      <c r="C153">
        <v>1</v>
      </c>
      <c r="D153">
        <v>0</v>
      </c>
      <c r="E153">
        <v>5</v>
      </c>
      <c r="F153">
        <v>3</v>
      </c>
      <c r="H153">
        <v>0.064</v>
      </c>
      <c r="I153">
        <v>1.688</v>
      </c>
      <c r="J153">
        <f t="shared" si="4"/>
        <v>1.752</v>
      </c>
      <c r="K153">
        <v>0.399</v>
      </c>
      <c r="L153" s="14">
        <v>0.22773972602739728</v>
      </c>
      <c r="Q153" s="14">
        <f t="shared" si="5"/>
        <v>0.22773972602739728</v>
      </c>
    </row>
    <row r="154" spans="1:17" ht="12">
      <c r="A154">
        <v>25</v>
      </c>
      <c r="C154">
        <v>1</v>
      </c>
      <c r="D154">
        <v>0</v>
      </c>
      <c r="E154">
        <v>5</v>
      </c>
      <c r="F154">
        <v>4</v>
      </c>
      <c r="H154">
        <v>0.044</v>
      </c>
      <c r="I154">
        <v>0.746</v>
      </c>
      <c r="J154">
        <f t="shared" si="4"/>
        <v>0.79</v>
      </c>
      <c r="K154">
        <v>0.065</v>
      </c>
      <c r="L154" s="14">
        <v>0.08227848101265822</v>
      </c>
      <c r="Q154" s="14">
        <f t="shared" si="5"/>
        <v>0.08227848101265822</v>
      </c>
    </row>
    <row r="155" spans="1:17" ht="12">
      <c r="A155">
        <v>25</v>
      </c>
      <c r="C155">
        <v>1</v>
      </c>
      <c r="D155">
        <v>0</v>
      </c>
      <c r="E155">
        <v>5</v>
      </c>
      <c r="F155">
        <v>5</v>
      </c>
      <c r="H155">
        <v>0.04</v>
      </c>
      <c r="I155">
        <v>1.092</v>
      </c>
      <c r="J155">
        <f t="shared" si="4"/>
        <v>1.1320000000000001</v>
      </c>
      <c r="K155">
        <v>0.245</v>
      </c>
      <c r="L155" s="14">
        <v>0.2164310954063604</v>
      </c>
      <c r="Q155" s="14">
        <f t="shared" si="5"/>
        <v>0.2164310954063604</v>
      </c>
    </row>
    <row r="156" spans="1:17" ht="12">
      <c r="A156">
        <v>25</v>
      </c>
      <c r="C156">
        <v>1</v>
      </c>
      <c r="D156">
        <v>0</v>
      </c>
      <c r="E156">
        <v>5</v>
      </c>
      <c r="F156">
        <v>6</v>
      </c>
      <c r="H156">
        <v>0.037</v>
      </c>
      <c r="I156">
        <v>1.112</v>
      </c>
      <c r="J156">
        <f t="shared" si="4"/>
        <v>1.149</v>
      </c>
      <c r="K156">
        <v>0.149</v>
      </c>
      <c r="L156" s="14">
        <v>0.12967798085291557</v>
      </c>
      <c r="Q156" s="14">
        <f t="shared" si="5"/>
        <v>0.12967798085291557</v>
      </c>
    </row>
    <row r="157" spans="1:20" ht="12">
      <c r="A157">
        <v>26</v>
      </c>
      <c r="C157">
        <v>3</v>
      </c>
      <c r="D157">
        <v>100</v>
      </c>
      <c r="E157">
        <v>5</v>
      </c>
      <c r="F157">
        <v>1</v>
      </c>
      <c r="H157">
        <v>0.038</v>
      </c>
      <c r="I157">
        <v>0.643</v>
      </c>
      <c r="J157">
        <f t="shared" si="4"/>
        <v>0.681</v>
      </c>
      <c r="K157">
        <v>0.117</v>
      </c>
      <c r="L157" s="14">
        <v>0.17180616740088106</v>
      </c>
      <c r="N157">
        <f>SUM(J157:J162)</f>
        <v>5.551</v>
      </c>
      <c r="O157">
        <f>SUM(K157:K162)</f>
        <v>0.747</v>
      </c>
      <c r="Q157" s="14">
        <f t="shared" si="5"/>
        <v>0.17180616740088106</v>
      </c>
      <c r="T157" s="14">
        <f>SUM(Q157:Q162)</f>
        <v>0.7483633774458138</v>
      </c>
    </row>
    <row r="158" spans="1:17" ht="12">
      <c r="A158">
        <v>26</v>
      </c>
      <c r="C158">
        <v>3</v>
      </c>
      <c r="D158">
        <v>100</v>
      </c>
      <c r="E158">
        <v>5</v>
      </c>
      <c r="F158">
        <v>2</v>
      </c>
      <c r="H158">
        <v>0.042</v>
      </c>
      <c r="I158">
        <v>1.234</v>
      </c>
      <c r="J158">
        <f t="shared" si="4"/>
        <v>1.276</v>
      </c>
      <c r="K158">
        <v>0.256</v>
      </c>
      <c r="L158" s="14">
        <v>0.2006269592476489</v>
      </c>
      <c r="Q158" s="14">
        <f t="shared" si="5"/>
        <v>0.2006269592476489</v>
      </c>
    </row>
    <row r="159" spans="1:17" ht="12">
      <c r="A159">
        <v>26</v>
      </c>
      <c r="C159">
        <v>3</v>
      </c>
      <c r="D159">
        <v>100</v>
      </c>
      <c r="E159">
        <v>5</v>
      </c>
      <c r="F159">
        <v>3</v>
      </c>
      <c r="H159">
        <v>0.046</v>
      </c>
      <c r="I159">
        <v>1.137</v>
      </c>
      <c r="J159">
        <f t="shared" si="4"/>
        <v>1.183</v>
      </c>
      <c r="K159">
        <v>0.12</v>
      </c>
      <c r="L159" s="14">
        <v>0.10143702451394758</v>
      </c>
      <c r="Q159" s="14">
        <f t="shared" si="5"/>
        <v>0.10143702451394758</v>
      </c>
    </row>
    <row r="160" spans="1:17" ht="12">
      <c r="A160">
        <v>26</v>
      </c>
      <c r="C160">
        <v>3</v>
      </c>
      <c r="D160">
        <v>100</v>
      </c>
      <c r="E160">
        <v>5</v>
      </c>
      <c r="F160">
        <v>4</v>
      </c>
      <c r="H160">
        <v>0.07</v>
      </c>
      <c r="I160">
        <v>1.46</v>
      </c>
      <c r="J160">
        <f t="shared" si="4"/>
        <v>1.53</v>
      </c>
      <c r="K160">
        <v>0.187</v>
      </c>
      <c r="L160" s="14">
        <v>0.12222222222222222</v>
      </c>
      <c r="Q160" s="14">
        <f t="shared" si="5"/>
        <v>0.12222222222222222</v>
      </c>
    </row>
    <row r="161" spans="1:17" ht="12">
      <c r="A161">
        <v>26</v>
      </c>
      <c r="C161">
        <v>3</v>
      </c>
      <c r="D161">
        <v>100</v>
      </c>
      <c r="E161">
        <v>5</v>
      </c>
      <c r="F161">
        <v>5</v>
      </c>
      <c r="H161">
        <v>0.013</v>
      </c>
      <c r="I161">
        <v>0.389</v>
      </c>
      <c r="J161">
        <f t="shared" si="4"/>
        <v>0.402</v>
      </c>
      <c r="K161">
        <v>0.031</v>
      </c>
      <c r="L161" s="14">
        <v>0.07711442786069651</v>
      </c>
      <c r="Q161" s="14">
        <f t="shared" si="5"/>
        <v>0.07711442786069651</v>
      </c>
    </row>
    <row r="162" spans="1:17" ht="12">
      <c r="A162">
        <v>26</v>
      </c>
      <c r="C162">
        <v>3</v>
      </c>
      <c r="D162">
        <v>100</v>
      </c>
      <c r="E162">
        <v>5</v>
      </c>
      <c r="F162">
        <v>6</v>
      </c>
      <c r="H162">
        <v>0.032</v>
      </c>
      <c r="I162">
        <v>0.447</v>
      </c>
      <c r="J162">
        <f t="shared" si="4"/>
        <v>0.479</v>
      </c>
      <c r="K162">
        <v>0.036</v>
      </c>
      <c r="L162" s="14">
        <v>0.07515657620041753</v>
      </c>
      <c r="Q162" s="14">
        <f t="shared" si="5"/>
        <v>0.07515657620041753</v>
      </c>
    </row>
    <row r="163" spans="1:20" ht="12">
      <c r="A163">
        <v>27</v>
      </c>
      <c r="C163">
        <v>4</v>
      </c>
      <c r="D163">
        <v>150</v>
      </c>
      <c r="E163">
        <v>5</v>
      </c>
      <c r="F163">
        <v>1</v>
      </c>
      <c r="H163">
        <v>0.053</v>
      </c>
      <c r="I163">
        <v>1.227</v>
      </c>
      <c r="J163">
        <f t="shared" si="4"/>
        <v>1.28</v>
      </c>
      <c r="K163">
        <v>0.178</v>
      </c>
      <c r="L163" s="14">
        <v>0.1390625</v>
      </c>
      <c r="N163">
        <f>SUM(J163:J168)</f>
        <v>6.458</v>
      </c>
      <c r="O163">
        <f>SUM(K163:K168)</f>
        <v>0.651</v>
      </c>
      <c r="Q163" s="14">
        <f t="shared" si="5"/>
        <v>0.13906249999999998</v>
      </c>
      <c r="T163" s="14">
        <f>SUM(Q163:Q168)</f>
        <v>0.610246613364867</v>
      </c>
    </row>
    <row r="164" spans="1:17" ht="12">
      <c r="A164">
        <v>27</v>
      </c>
      <c r="C164">
        <v>4</v>
      </c>
      <c r="D164">
        <v>150</v>
      </c>
      <c r="E164">
        <v>5</v>
      </c>
      <c r="F164">
        <v>2</v>
      </c>
      <c r="H164">
        <v>0.033</v>
      </c>
      <c r="I164">
        <v>0.444</v>
      </c>
      <c r="J164">
        <f t="shared" si="4"/>
        <v>0.477</v>
      </c>
      <c r="K164">
        <v>0.048</v>
      </c>
      <c r="L164" s="14">
        <v>0.10062893081761007</v>
      </c>
      <c r="Q164" s="14">
        <f t="shared" si="5"/>
        <v>0.10062893081761007</v>
      </c>
    </row>
    <row r="165" spans="1:17" ht="12">
      <c r="A165">
        <v>27</v>
      </c>
      <c r="C165">
        <v>4</v>
      </c>
      <c r="D165">
        <v>150</v>
      </c>
      <c r="E165">
        <v>5</v>
      </c>
      <c r="F165">
        <v>3</v>
      </c>
      <c r="H165">
        <v>0.053</v>
      </c>
      <c r="I165">
        <v>0.896</v>
      </c>
      <c r="J165">
        <f t="shared" si="4"/>
        <v>0.9490000000000001</v>
      </c>
      <c r="K165">
        <v>0.084</v>
      </c>
      <c r="L165" s="14">
        <v>0.08851422550052687</v>
      </c>
      <c r="Q165" s="14">
        <f t="shared" si="5"/>
        <v>0.08851422550052687</v>
      </c>
    </row>
    <row r="166" spans="1:17" ht="12">
      <c r="A166">
        <v>27</v>
      </c>
      <c r="C166">
        <v>4</v>
      </c>
      <c r="D166">
        <v>150</v>
      </c>
      <c r="E166">
        <v>5</v>
      </c>
      <c r="F166">
        <v>4</v>
      </c>
      <c r="H166">
        <v>0.058</v>
      </c>
      <c r="I166">
        <v>1.254</v>
      </c>
      <c r="J166">
        <f t="shared" si="4"/>
        <v>1.312</v>
      </c>
      <c r="K166">
        <v>0.096</v>
      </c>
      <c r="L166" s="14">
        <v>0.07317073170731707</v>
      </c>
      <c r="Q166" s="14">
        <f t="shared" si="5"/>
        <v>0.07317073170731707</v>
      </c>
    </row>
    <row r="167" spans="1:17" ht="12">
      <c r="A167">
        <v>27</v>
      </c>
      <c r="C167">
        <v>4</v>
      </c>
      <c r="D167">
        <v>150</v>
      </c>
      <c r="E167">
        <v>5</v>
      </c>
      <c r="F167">
        <v>5</v>
      </c>
      <c r="H167">
        <v>0.05</v>
      </c>
      <c r="I167">
        <v>1.088</v>
      </c>
      <c r="J167">
        <f t="shared" si="4"/>
        <v>1.1380000000000001</v>
      </c>
      <c r="K167">
        <v>0.187</v>
      </c>
      <c r="L167" s="14">
        <v>0.164323374340949</v>
      </c>
      <c r="Q167" s="14">
        <f t="shared" si="5"/>
        <v>0.164323374340949</v>
      </c>
    </row>
    <row r="168" spans="1:17" ht="12">
      <c r="A168">
        <v>27</v>
      </c>
      <c r="C168">
        <v>4</v>
      </c>
      <c r="D168">
        <v>150</v>
      </c>
      <c r="E168">
        <v>5</v>
      </c>
      <c r="F168">
        <v>6</v>
      </c>
      <c r="H168">
        <v>0.08</v>
      </c>
      <c r="I168">
        <v>1.222</v>
      </c>
      <c r="J168">
        <f t="shared" si="4"/>
        <v>1.302</v>
      </c>
      <c r="K168">
        <v>0.058</v>
      </c>
      <c r="L168" s="14">
        <v>0.0445468509984639</v>
      </c>
      <c r="Q168" s="14">
        <f t="shared" si="5"/>
        <v>0.0445468509984639</v>
      </c>
    </row>
    <row r="169" spans="1:20" ht="12">
      <c r="A169">
        <v>28</v>
      </c>
      <c r="C169">
        <v>2</v>
      </c>
      <c r="D169">
        <v>50</v>
      </c>
      <c r="E169">
        <v>5</v>
      </c>
      <c r="F169">
        <v>1</v>
      </c>
      <c r="H169">
        <v>0.074</v>
      </c>
      <c r="I169">
        <v>2.678</v>
      </c>
      <c r="J169">
        <f t="shared" si="4"/>
        <v>2.752</v>
      </c>
      <c r="K169">
        <v>0.361</v>
      </c>
      <c r="L169" s="14">
        <v>0.13117732558139536</v>
      </c>
      <c r="N169">
        <f>SUM(J169:J174)</f>
        <v>8.344</v>
      </c>
      <c r="O169">
        <f>SUM(K169:K174)</f>
        <v>0.995</v>
      </c>
      <c r="Q169" s="14">
        <f t="shared" si="5"/>
        <v>0.13117732558139536</v>
      </c>
      <c r="T169" s="14">
        <f>SUM(Q169:Q174)</f>
        <v>0.7206753397604866</v>
      </c>
    </row>
    <row r="170" spans="1:17" ht="12">
      <c r="A170">
        <v>28</v>
      </c>
      <c r="C170">
        <v>2</v>
      </c>
      <c r="D170">
        <v>50</v>
      </c>
      <c r="E170">
        <v>5</v>
      </c>
      <c r="F170">
        <v>2</v>
      </c>
      <c r="H170">
        <v>0.048</v>
      </c>
      <c r="I170">
        <v>1.102</v>
      </c>
      <c r="J170">
        <f t="shared" si="4"/>
        <v>1.1500000000000001</v>
      </c>
      <c r="K170">
        <v>0.074</v>
      </c>
      <c r="L170" s="14">
        <v>0.06434782608695651</v>
      </c>
      <c r="Q170" s="14">
        <f t="shared" si="5"/>
        <v>0.06434782608695651</v>
      </c>
    </row>
    <row r="171" spans="1:17" ht="12">
      <c r="A171">
        <v>28</v>
      </c>
      <c r="C171">
        <v>2</v>
      </c>
      <c r="D171">
        <v>50</v>
      </c>
      <c r="E171">
        <v>5</v>
      </c>
      <c r="F171">
        <v>3</v>
      </c>
      <c r="H171">
        <v>0.09</v>
      </c>
      <c r="I171">
        <v>1.016</v>
      </c>
      <c r="J171">
        <f t="shared" si="4"/>
        <v>1.106</v>
      </c>
      <c r="K171">
        <v>0.068</v>
      </c>
      <c r="L171" s="14">
        <v>0.06148282097649186</v>
      </c>
      <c r="Q171" s="14">
        <f t="shared" si="5"/>
        <v>0.06148282097649186</v>
      </c>
    </row>
    <row r="172" spans="1:17" ht="12">
      <c r="A172">
        <v>28</v>
      </c>
      <c r="C172">
        <v>2</v>
      </c>
      <c r="D172">
        <v>50</v>
      </c>
      <c r="E172">
        <v>5</v>
      </c>
      <c r="F172">
        <v>4</v>
      </c>
      <c r="H172">
        <v>0.053</v>
      </c>
      <c r="I172">
        <v>0.651</v>
      </c>
      <c r="J172">
        <f t="shared" si="4"/>
        <v>0.7040000000000001</v>
      </c>
      <c r="K172">
        <v>0.128</v>
      </c>
      <c r="L172" s="14">
        <v>0.1818181818181818</v>
      </c>
      <c r="Q172" s="14">
        <f t="shared" si="5"/>
        <v>0.1818181818181818</v>
      </c>
    </row>
    <row r="173" spans="1:17" ht="12">
      <c r="A173">
        <v>28</v>
      </c>
      <c r="C173">
        <v>2</v>
      </c>
      <c r="D173">
        <v>50</v>
      </c>
      <c r="E173">
        <v>5</v>
      </c>
      <c r="F173">
        <v>5</v>
      </c>
      <c r="H173">
        <v>0.113</v>
      </c>
      <c r="I173">
        <v>1.707</v>
      </c>
      <c r="J173">
        <f t="shared" si="4"/>
        <v>1.82</v>
      </c>
      <c r="K173">
        <v>0.244</v>
      </c>
      <c r="L173" s="14">
        <v>0.13406593406593406</v>
      </c>
      <c r="Q173" s="14">
        <f t="shared" si="5"/>
        <v>0.13406593406593406</v>
      </c>
    </row>
    <row r="174" spans="1:17" ht="12">
      <c r="A174">
        <v>28</v>
      </c>
      <c r="C174">
        <v>2</v>
      </c>
      <c r="D174">
        <v>50</v>
      </c>
      <c r="E174">
        <v>5</v>
      </c>
      <c r="F174">
        <v>6</v>
      </c>
      <c r="H174">
        <v>0.03</v>
      </c>
      <c r="I174">
        <v>0.782</v>
      </c>
      <c r="J174">
        <f t="shared" si="4"/>
        <v>0.812</v>
      </c>
      <c r="K174">
        <v>0.12</v>
      </c>
      <c r="L174" s="14">
        <v>0.14778325123152708</v>
      </c>
      <c r="Q174" s="14">
        <f t="shared" si="5"/>
        <v>0.14778325123152708</v>
      </c>
    </row>
    <row r="175" spans="1:20" ht="12">
      <c r="A175">
        <v>29</v>
      </c>
      <c r="C175">
        <v>5</v>
      </c>
      <c r="D175">
        <v>300</v>
      </c>
      <c r="E175">
        <v>5</v>
      </c>
      <c r="F175">
        <v>1</v>
      </c>
      <c r="H175">
        <v>0.061</v>
      </c>
      <c r="I175">
        <v>1.628</v>
      </c>
      <c r="J175">
        <f t="shared" si="4"/>
        <v>1.6889999999999998</v>
      </c>
      <c r="K175">
        <v>0.209</v>
      </c>
      <c r="L175" s="14">
        <v>0.12374185908821789</v>
      </c>
      <c r="N175">
        <f>SUM(J175:J180)</f>
        <v>14.857</v>
      </c>
      <c r="O175">
        <f>SUM(K175:K180)</f>
        <v>2.452</v>
      </c>
      <c r="Q175" s="14">
        <f t="shared" si="5"/>
        <v>0.12374185908821789</v>
      </c>
      <c r="T175" s="14">
        <f>SUM(Q175:Q180)</f>
        <v>0.9588083524790834</v>
      </c>
    </row>
    <row r="176" spans="1:17" ht="12">
      <c r="A176">
        <v>29</v>
      </c>
      <c r="C176">
        <v>5</v>
      </c>
      <c r="D176">
        <v>300</v>
      </c>
      <c r="E176">
        <v>5</v>
      </c>
      <c r="F176">
        <v>2</v>
      </c>
      <c r="H176">
        <v>0.2</v>
      </c>
      <c r="I176">
        <v>4.007</v>
      </c>
      <c r="J176">
        <f t="shared" si="4"/>
        <v>4.207</v>
      </c>
      <c r="K176">
        <v>0.663</v>
      </c>
      <c r="L176" s="14">
        <v>0.15759448538150703</v>
      </c>
      <c r="Q176" s="14">
        <f t="shared" si="5"/>
        <v>0.15759448538150703</v>
      </c>
    </row>
    <row r="177" spans="1:17" ht="12">
      <c r="A177">
        <v>29</v>
      </c>
      <c r="C177">
        <v>5</v>
      </c>
      <c r="D177">
        <v>300</v>
      </c>
      <c r="E177">
        <v>5</v>
      </c>
      <c r="F177">
        <v>3</v>
      </c>
      <c r="H177">
        <v>0.096</v>
      </c>
      <c r="I177">
        <v>2.554</v>
      </c>
      <c r="J177">
        <f t="shared" si="4"/>
        <v>2.65</v>
      </c>
      <c r="K177">
        <v>0.338</v>
      </c>
      <c r="L177" s="14">
        <v>0.12754716981132078</v>
      </c>
      <c r="Q177" s="14">
        <f t="shared" si="5"/>
        <v>0.12754716981132078</v>
      </c>
    </row>
    <row r="178" spans="1:17" ht="12">
      <c r="A178">
        <v>29</v>
      </c>
      <c r="C178">
        <v>5</v>
      </c>
      <c r="D178">
        <v>300</v>
      </c>
      <c r="E178">
        <v>5</v>
      </c>
      <c r="F178">
        <v>4</v>
      </c>
      <c r="H178">
        <v>0.061</v>
      </c>
      <c r="I178">
        <v>2.736</v>
      </c>
      <c r="J178">
        <f t="shared" si="4"/>
        <v>2.797</v>
      </c>
      <c r="K178">
        <v>0.587</v>
      </c>
      <c r="L178" s="14">
        <v>0.20986771540936716</v>
      </c>
      <c r="Q178" s="14">
        <f t="shared" si="5"/>
        <v>0.20986771540936716</v>
      </c>
    </row>
    <row r="179" spans="1:17" ht="12">
      <c r="A179">
        <v>29</v>
      </c>
      <c r="C179">
        <v>5</v>
      </c>
      <c r="D179">
        <v>300</v>
      </c>
      <c r="E179">
        <v>5</v>
      </c>
      <c r="F179">
        <v>5</v>
      </c>
      <c r="H179">
        <v>0.085</v>
      </c>
      <c r="I179">
        <v>2.306</v>
      </c>
      <c r="J179">
        <f t="shared" si="4"/>
        <v>2.391</v>
      </c>
      <c r="K179">
        <v>0.515</v>
      </c>
      <c r="L179" s="14">
        <v>0.21539104976997073</v>
      </c>
      <c r="Q179" s="14">
        <f t="shared" si="5"/>
        <v>0.21539104976997073</v>
      </c>
    </row>
    <row r="180" spans="1:17" ht="12">
      <c r="A180">
        <v>29</v>
      </c>
      <c r="C180">
        <v>5</v>
      </c>
      <c r="D180">
        <v>300</v>
      </c>
      <c r="E180">
        <v>5</v>
      </c>
      <c r="F180">
        <v>6</v>
      </c>
      <c r="H180">
        <v>0.052</v>
      </c>
      <c r="I180">
        <v>1.071</v>
      </c>
      <c r="J180">
        <f t="shared" si="4"/>
        <v>1.123</v>
      </c>
      <c r="K180">
        <v>0.14</v>
      </c>
      <c r="L180" s="14">
        <v>0.12466607301869992</v>
      </c>
      <c r="Q180" s="14">
        <f t="shared" si="5"/>
        <v>0.12466607301869992</v>
      </c>
    </row>
    <row r="181" spans="1:20" ht="12">
      <c r="A181">
        <v>30</v>
      </c>
      <c r="C181">
        <v>1</v>
      </c>
      <c r="D181">
        <v>0</v>
      </c>
      <c r="E181">
        <v>5</v>
      </c>
      <c r="F181">
        <v>1</v>
      </c>
      <c r="H181">
        <v>0.045</v>
      </c>
      <c r="I181">
        <v>1.247</v>
      </c>
      <c r="J181">
        <f t="shared" si="4"/>
        <v>1.292</v>
      </c>
      <c r="K181">
        <v>0.106</v>
      </c>
      <c r="L181" s="14">
        <v>0.08204334365325076</v>
      </c>
      <c r="N181">
        <f>SUM(J181:J186)</f>
        <v>10.147</v>
      </c>
      <c r="O181">
        <f>SUM(K181:K186)</f>
        <v>1.394</v>
      </c>
      <c r="Q181" s="14">
        <f t="shared" si="5"/>
        <v>0.08204334365325076</v>
      </c>
      <c r="T181" s="14">
        <f>SUM(Q181:Q186)</f>
        <v>0.7130535024202552</v>
      </c>
    </row>
    <row r="182" spans="1:17" ht="12">
      <c r="A182">
        <v>30</v>
      </c>
      <c r="C182">
        <v>1</v>
      </c>
      <c r="D182">
        <v>0</v>
      </c>
      <c r="E182">
        <v>5</v>
      </c>
      <c r="F182">
        <v>2</v>
      </c>
      <c r="H182">
        <v>0.095</v>
      </c>
      <c r="I182">
        <v>1.434</v>
      </c>
      <c r="J182">
        <f t="shared" si="4"/>
        <v>1.529</v>
      </c>
      <c r="K182">
        <v>0.2</v>
      </c>
      <c r="L182" s="14">
        <v>0.13080444735120997</v>
      </c>
      <c r="Q182" s="14">
        <f t="shared" si="5"/>
        <v>0.13080444735120997</v>
      </c>
    </row>
    <row r="183" spans="1:17" ht="12">
      <c r="A183">
        <v>30</v>
      </c>
      <c r="C183">
        <v>1</v>
      </c>
      <c r="D183">
        <v>0</v>
      </c>
      <c r="E183">
        <v>5</v>
      </c>
      <c r="F183">
        <v>3</v>
      </c>
      <c r="H183">
        <v>0.027</v>
      </c>
      <c r="I183">
        <v>0.737</v>
      </c>
      <c r="J183">
        <f t="shared" si="4"/>
        <v>0.764</v>
      </c>
      <c r="K183">
        <v>0.097</v>
      </c>
      <c r="L183" s="14">
        <v>0.12696335078534032</v>
      </c>
      <c r="Q183" s="14">
        <f t="shared" si="5"/>
        <v>0.12696335078534032</v>
      </c>
    </row>
    <row r="184" spans="1:17" ht="12">
      <c r="A184">
        <v>30</v>
      </c>
      <c r="C184">
        <v>1</v>
      </c>
      <c r="D184">
        <v>0</v>
      </c>
      <c r="E184">
        <v>5</v>
      </c>
      <c r="F184">
        <v>4</v>
      </c>
      <c r="H184">
        <v>0.037</v>
      </c>
      <c r="I184">
        <v>0.946</v>
      </c>
      <c r="J184">
        <f t="shared" si="4"/>
        <v>0.983</v>
      </c>
      <c r="K184">
        <v>0.089</v>
      </c>
      <c r="L184" s="14">
        <v>0.09053916581892167</v>
      </c>
      <c r="Q184" s="14">
        <f t="shared" si="5"/>
        <v>0.09053916581892167</v>
      </c>
    </row>
    <row r="185" spans="1:17" ht="12">
      <c r="A185">
        <v>30</v>
      </c>
      <c r="C185">
        <v>1</v>
      </c>
      <c r="D185">
        <v>0</v>
      </c>
      <c r="E185">
        <v>5</v>
      </c>
      <c r="F185">
        <v>5</v>
      </c>
      <c r="H185">
        <v>0.088</v>
      </c>
      <c r="I185">
        <v>3.678</v>
      </c>
      <c r="J185">
        <f t="shared" si="4"/>
        <v>3.766</v>
      </c>
      <c r="K185">
        <v>0.751</v>
      </c>
      <c r="L185" s="14">
        <v>0.19941582580987785</v>
      </c>
      <c r="Q185" s="14">
        <f t="shared" si="5"/>
        <v>0.19941582580987785</v>
      </c>
    </row>
    <row r="186" spans="1:17" ht="12">
      <c r="A186">
        <v>30</v>
      </c>
      <c r="C186">
        <v>1</v>
      </c>
      <c r="D186">
        <v>0</v>
      </c>
      <c r="E186">
        <v>5</v>
      </c>
      <c r="F186">
        <v>6</v>
      </c>
      <c r="H186">
        <v>0.108</v>
      </c>
      <c r="I186">
        <v>1.705</v>
      </c>
      <c r="J186">
        <f t="shared" si="4"/>
        <v>1.8130000000000002</v>
      </c>
      <c r="K186">
        <v>0.151</v>
      </c>
      <c r="L186" s="14">
        <v>0.0832873690016547</v>
      </c>
      <c r="Q186" s="14">
        <f t="shared" si="5"/>
        <v>0.0832873690016547</v>
      </c>
    </row>
    <row r="187" ht="12">
      <c r="T187" s="14"/>
    </row>
    <row r="193" ht="12">
      <c r="T193" s="14"/>
    </row>
    <row r="199" ht="12">
      <c r="T199" s="14"/>
    </row>
    <row r="205" ht="12">
      <c r="T205" s="1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Brad Dewey</cp:lastModifiedBy>
  <cp:lastPrinted>2011-08-05T15:25:38Z</cp:lastPrinted>
  <dcterms:created xsi:type="dcterms:W3CDTF">2011-07-05T19:56:56Z</dcterms:created>
  <dcterms:modified xsi:type="dcterms:W3CDTF">2014-05-22T16:32:21Z</dcterms:modified>
  <cp:category/>
  <cp:version/>
  <cp:contentType/>
  <cp:contentStatus/>
</cp:coreProperties>
</file>