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65" windowHeight="12240" activeTab="1"/>
  </bookViews>
  <sheets>
    <sheet name="Sulfide Levels" sheetId="1" r:id="rId1"/>
    <sheet name="Endpoint Measurements" sheetId="2" r:id="rId2"/>
  </sheets>
  <definedNames/>
  <calcPr fullCalcOnLoad="1"/>
</workbook>
</file>

<file path=xl/sharedStrings.xml><?xml version="1.0" encoding="utf-8"?>
<sst xmlns="http://schemas.openxmlformats.org/spreadsheetml/2006/main" count="271" uniqueCount="104">
  <si>
    <t>Control</t>
  </si>
  <si>
    <t>10/4 initial</t>
  </si>
  <si>
    <t>dilution</t>
  </si>
  <si>
    <t>factor</t>
  </si>
  <si>
    <t>correction</t>
  </si>
  <si>
    <t>Sulfide</t>
  </si>
  <si>
    <t>ug/L</t>
  </si>
  <si>
    <t>uM</t>
  </si>
  <si>
    <t>10/7 final</t>
  </si>
  <si>
    <t>10/7 initial</t>
  </si>
  <si>
    <t>Tare (g)</t>
  </si>
  <si>
    <t>Stems</t>
  </si>
  <si>
    <t>(mg)</t>
  </si>
  <si>
    <t>Seeds +</t>
  </si>
  <si>
    <t>Seeds</t>
  </si>
  <si>
    <t>Stems +</t>
  </si>
  <si>
    <t>Ratio</t>
  </si>
  <si>
    <t>Trtmnt</t>
  </si>
  <si>
    <t>(uM)</t>
  </si>
  <si>
    <t>Replicate</t>
  </si>
  <si>
    <t>Bottle</t>
  </si>
  <si>
    <t>Germination</t>
  </si>
  <si>
    <t>Rate (%)</t>
  </si>
  <si>
    <t>Mean</t>
  </si>
  <si>
    <t>Stem</t>
  </si>
  <si>
    <t>Wt (mg)</t>
  </si>
  <si>
    <t>Germinants</t>
  </si>
  <si>
    <t>Stem Wt:</t>
  </si>
  <si>
    <t>Seed Wt</t>
  </si>
  <si>
    <t>Length (cm)</t>
  </si>
  <si>
    <t>Mesocotyl Stem Lengths (cm)</t>
  </si>
  <si>
    <t xml:space="preserve"> ----- Germinated Seeds ---------------</t>
  </si>
  <si>
    <t xml:space="preserve"> -- Mesocotyl separarted from seed --</t>
  </si>
  <si>
    <t>Initial</t>
  </si>
  <si>
    <t>Level (uM)</t>
  </si>
  <si>
    <t>10/9 final</t>
  </si>
  <si>
    <t>Initial (MDH)</t>
  </si>
  <si>
    <t>Measured</t>
  </si>
  <si>
    <t>(ug/L)</t>
  </si>
  <si>
    <t>10/11 initial</t>
  </si>
  <si>
    <t>Treatment</t>
  </si>
  <si>
    <t>Means</t>
  </si>
  <si>
    <t>10/11 final</t>
  </si>
  <si>
    <t>Final</t>
  </si>
  <si>
    <t>10/9 initial</t>
  </si>
  <si>
    <t>10/14 final</t>
  </si>
  <si>
    <t>3 uM</t>
  </si>
  <si>
    <t>10 uM</t>
  </si>
  <si>
    <t>30 uM</t>
  </si>
  <si>
    <t>90 uM</t>
  </si>
  <si>
    <t>Note: Sulfide Additions were increased to 1.2X on 10/11 due to diminishing Sulfide Stock concentration</t>
  </si>
  <si>
    <t>One Way Analysis of Variance</t>
  </si>
  <si>
    <t>Friday, October 25, 2013, 12:35:30 PM</t>
  </si>
  <si>
    <t>Data source: Data 1 in Notebook 1</t>
  </si>
  <si>
    <t xml:space="preserve">Dependent Variable: Germination (%) </t>
  </si>
  <si>
    <t>Normality Test:</t>
  </si>
  <si>
    <t>Passed</t>
  </si>
  <si>
    <t>(P = 0.411)</t>
  </si>
  <si>
    <t>Equal Variance Test:</t>
  </si>
  <si>
    <t>(P = 0.919)</t>
  </si>
  <si>
    <t xml:space="preserve">Group Name </t>
  </si>
  <si>
    <t xml:space="preserve">N </t>
  </si>
  <si>
    <t>Missing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</si>
  <si>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</si>
  <si>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</si>
  <si>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</si>
  <si>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</si>
  <si>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</si>
  <si>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</si>
  <si>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</si>
  <si>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</si>
  <si>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</si>
  <si>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Residual</t>
  </si>
  <si>
    <t>Total</t>
  </si>
  <si>
    <t>Power of performed test with alpha = 0.050: 0.050</t>
  </si>
  <si>
    <t>The power of the performed test (0.050) is below the desired power of 0.800.</t>
  </si>
  <si>
    <t>Less than desired power indicates you are less likely to detect a difference when one actually exists. Negative results should be interpreted cautiously.</t>
  </si>
  <si>
    <t>Friday, October 25, 2013, 12:35:58 PM</t>
  </si>
  <si>
    <t>(P = 0.563)</t>
  </si>
  <si>
    <t>(P = 0.714)</t>
  </si>
  <si>
    <t>Tuesday, December 17, 2013, 10:01:54 AM</t>
  </si>
  <si>
    <t>Data source: Data 1 in Sulfide Germination.SNB</t>
  </si>
  <si>
    <t xml:space="preserve">Dependent Variable: Mean Stem Length (cm) </t>
  </si>
  <si>
    <t>(P = 0.329)</t>
  </si>
  <si>
    <t>(P = 0.431)</t>
  </si>
  <si>
    <t>Power of performed test with alpha = 0.050: 0.074</t>
  </si>
  <si>
    <t>The power of the performed test (0.074) is below the desired power of 0.800.</t>
  </si>
  <si>
    <t xml:space="preserve">Mean </t>
  </si>
  <si>
    <t>Stem Lngth</t>
  </si>
  <si>
    <t>Note: It appears that Sulfide was being produced in the bottlesduring the last 5 days of the trial</t>
  </si>
  <si>
    <t>approximately 1.22 mg SO4/bottle is supplied by the solution</t>
  </si>
  <si>
    <t>Actual Sulfide treatment levels varied a bit (see Sulfide levels worksheet), highest measured means were 0, 4, 11.5, 34, and 104 uM</t>
  </si>
  <si>
    <t xml:space="preserve">Sulfide Germination Trial </t>
  </si>
  <si>
    <t>10 day time period 10/4/13 - 10/14/13</t>
  </si>
  <si>
    <t>sulfide exchanged on 10/7, 10/9, and 10/11</t>
  </si>
  <si>
    <t>Highest measured initial Sulfide was 0.5, 3.13, 9.64, 25.36, 83.75 uM</t>
  </si>
  <si>
    <t>Target sulfide treatments 0, 3, 10, 30, 90 uM</t>
  </si>
  <si>
    <t>However Sulfide appears to have been produced in the bottles, ending sulfide concentrations on 10/14 were 10.9, 13.5, 20.7, 38.8, 91.5 uM</t>
  </si>
  <si>
    <t>Germ Counts</t>
  </si>
  <si>
    <t>Endpoint measures were germination (&gt; 1cm mesocotyl growth), replicate mean mesocotyl weight (mg), and final mesocotyl length of each germinate</t>
  </si>
  <si>
    <t>Number of</t>
  </si>
  <si>
    <t>Non-Germinants</t>
  </si>
  <si>
    <t>Weights</t>
  </si>
  <si>
    <t xml:space="preserve">Dependent Variable: Mean Stem Wt (mg)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</si>
</sst>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5">
    <font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Trial Sulfide Levels 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575"/>
          <c:w val="0.764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'Sulfide Levels'!$C$39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'Sulfide Levels'!$B$40:$B$47</c:f>
              <c:strCache/>
            </c:strRef>
          </c:cat>
          <c:val>
            <c:numRef>
              <c:f>'Sulfide Levels'!$C$40:$C$47</c:f>
              <c:numCache/>
            </c:numRef>
          </c:val>
          <c:smooth val="0"/>
        </c:ser>
        <c:ser>
          <c:idx val="1"/>
          <c:order val="1"/>
          <c:tx>
            <c:strRef>
              <c:f>'Sulfide Levels'!$D$39</c:f>
              <c:strCache>
                <c:ptCount val="1"/>
                <c:pt idx="0">
                  <c:v>3 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'Sulfide Levels'!$B$40:$B$47</c:f>
              <c:strCache/>
            </c:strRef>
          </c:cat>
          <c:val>
            <c:numRef>
              <c:f>'Sulfide Levels'!$D$40:$D$47</c:f>
              <c:numCache/>
            </c:numRef>
          </c:val>
          <c:smooth val="0"/>
        </c:ser>
        <c:ser>
          <c:idx val="2"/>
          <c:order val="2"/>
          <c:tx>
            <c:strRef>
              <c:f>'Sulfide Levels'!$E$39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'Sulfide Levels'!$B$40:$B$47</c:f>
              <c:strCache/>
            </c:strRef>
          </c:cat>
          <c:val>
            <c:numRef>
              <c:f>'Sulfide Levels'!$E$40:$E$47</c:f>
              <c:numCache/>
            </c:numRef>
          </c:val>
          <c:smooth val="0"/>
        </c:ser>
        <c:ser>
          <c:idx val="3"/>
          <c:order val="3"/>
          <c:tx>
            <c:strRef>
              <c:f>'Sulfide Levels'!$F$39</c:f>
              <c:strCache>
                <c:ptCount val="1"/>
                <c:pt idx="0">
                  <c:v>30 uM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'Sulfide Levels'!$B$40:$B$47</c:f>
              <c:strCache/>
            </c:strRef>
          </c:cat>
          <c:val>
            <c:numRef>
              <c:f>'Sulfide Levels'!$F$40:$F$47</c:f>
              <c:numCache/>
            </c:numRef>
          </c:val>
          <c:smooth val="0"/>
        </c:ser>
        <c:ser>
          <c:idx val="4"/>
          <c:order val="4"/>
          <c:tx>
            <c:strRef>
              <c:f>'Sulfide Levels'!$G$39</c:f>
              <c:strCache>
                <c:ptCount val="1"/>
                <c:pt idx="0">
                  <c:v>90 uM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'Sulfide Levels'!$B$40:$B$47</c:f>
              <c:strCache/>
            </c:strRef>
          </c:cat>
          <c:val>
            <c:numRef>
              <c:f>'Sulfide Levels'!$G$40:$G$47</c:f>
              <c:numCache/>
            </c:numRef>
          </c:val>
          <c:smooth val="0"/>
        </c:ser>
        <c:marker val="1"/>
        <c:axId val="63985759"/>
        <c:axId val="39000920"/>
      </c:lineChart>
      <c:dateAx>
        <c:axId val="6398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9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00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Sulfide (uM)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9525"/>
          <c:w val="0.15025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32</xdr:row>
      <xdr:rowOff>85725</xdr:rowOff>
    </xdr:from>
    <xdr:to>
      <xdr:col>17</xdr:col>
      <xdr:colOff>476250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4953000" y="4962525"/>
        <a:ext cx="56007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47"/>
  <sheetViews>
    <sheetView zoomScalePageLayoutView="0" workbookViewId="0" topLeftCell="A1">
      <pane xSplit="3" ySplit="5" topLeftCell="D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"/>
  <cols>
    <col min="1" max="9" width="9.7109375" style="0" customWidth="1"/>
    <col min="10" max="10" width="2.7109375" style="0" customWidth="1"/>
    <col min="11" max="16" width="9.7109375" style="0" customWidth="1"/>
    <col min="17" max="17" width="2.7109375" style="0" customWidth="1"/>
    <col min="18" max="23" width="9.7109375" style="0" customWidth="1"/>
    <col min="24" max="24" width="2.7109375" style="0" customWidth="1"/>
    <col min="25" max="30" width="9.7109375" style="0" customWidth="1"/>
    <col min="31" max="31" width="2.7109375" style="0" customWidth="1"/>
    <col min="32" max="37" width="9.7109375" style="0" customWidth="1"/>
    <col min="38" max="38" width="2.7109375" style="0" customWidth="1"/>
    <col min="39" max="44" width="9.7109375" style="0" customWidth="1"/>
    <col min="45" max="45" width="2.7109375" style="0" customWidth="1"/>
    <col min="46" max="51" width="9.7109375" style="0" customWidth="1"/>
    <col min="52" max="52" width="2.7109375" style="0" customWidth="1"/>
    <col min="53" max="72" width="9.7109375" style="0" customWidth="1"/>
  </cols>
  <sheetData>
    <row r="3" spans="2:58" ht="12">
      <c r="B3" t="s">
        <v>5</v>
      </c>
      <c r="C3" t="s">
        <v>19</v>
      </c>
      <c r="D3" t="s">
        <v>1</v>
      </c>
      <c r="E3" t="s">
        <v>2</v>
      </c>
      <c r="F3" t="s">
        <v>4</v>
      </c>
      <c r="G3" t="s">
        <v>5</v>
      </c>
      <c r="H3" t="s">
        <v>5</v>
      </c>
      <c r="I3" t="s">
        <v>40</v>
      </c>
      <c r="K3" t="s">
        <v>8</v>
      </c>
      <c r="L3" t="s">
        <v>2</v>
      </c>
      <c r="M3" t="s">
        <v>4</v>
      </c>
      <c r="N3" t="s">
        <v>5</v>
      </c>
      <c r="O3" t="s">
        <v>5</v>
      </c>
      <c r="P3" t="s">
        <v>40</v>
      </c>
      <c r="R3" t="s">
        <v>9</v>
      </c>
      <c r="S3" t="s">
        <v>2</v>
      </c>
      <c r="T3" t="s">
        <v>4</v>
      </c>
      <c r="U3" t="s">
        <v>5</v>
      </c>
      <c r="V3" t="s">
        <v>5</v>
      </c>
      <c r="W3" t="s">
        <v>40</v>
      </c>
      <c r="Y3" t="s">
        <v>35</v>
      </c>
      <c r="Z3" t="s">
        <v>2</v>
      </c>
      <c r="AA3" t="s">
        <v>4</v>
      </c>
      <c r="AB3" t="s">
        <v>5</v>
      </c>
      <c r="AC3" t="s">
        <v>5</v>
      </c>
      <c r="AD3" t="s">
        <v>40</v>
      </c>
      <c r="AF3" t="s">
        <v>44</v>
      </c>
      <c r="AG3" t="s">
        <v>2</v>
      </c>
      <c r="AH3" t="s">
        <v>4</v>
      </c>
      <c r="AI3" t="s">
        <v>5</v>
      </c>
      <c r="AJ3" t="s">
        <v>5</v>
      </c>
      <c r="AK3" t="s">
        <v>40</v>
      </c>
      <c r="AM3" t="s">
        <v>42</v>
      </c>
      <c r="AN3" t="s">
        <v>2</v>
      </c>
      <c r="AO3" t="s">
        <v>4</v>
      </c>
      <c r="AP3" t="s">
        <v>5</v>
      </c>
      <c r="AQ3" t="s">
        <v>5</v>
      </c>
      <c r="AR3" t="s">
        <v>40</v>
      </c>
      <c r="AT3" t="s">
        <v>39</v>
      </c>
      <c r="AU3" t="s">
        <v>2</v>
      </c>
      <c r="AV3" t="s">
        <v>4</v>
      </c>
      <c r="AW3" t="s">
        <v>5</v>
      </c>
      <c r="AX3" t="s">
        <v>5</v>
      </c>
      <c r="AY3" t="s">
        <v>40</v>
      </c>
      <c r="BA3" t="s">
        <v>45</v>
      </c>
      <c r="BB3" t="s">
        <v>2</v>
      </c>
      <c r="BC3" t="s">
        <v>4</v>
      </c>
      <c r="BD3" t="s">
        <v>5</v>
      </c>
      <c r="BE3" t="s">
        <v>5</v>
      </c>
      <c r="BF3" t="s">
        <v>40</v>
      </c>
    </row>
    <row r="4" spans="2:58" ht="12">
      <c r="B4" t="s">
        <v>34</v>
      </c>
      <c r="C4" t="s">
        <v>20</v>
      </c>
      <c r="D4" t="s">
        <v>37</v>
      </c>
      <c r="E4" t="s">
        <v>3</v>
      </c>
      <c r="F4" t="s">
        <v>3</v>
      </c>
      <c r="G4" t="s">
        <v>6</v>
      </c>
      <c r="H4" t="s">
        <v>7</v>
      </c>
      <c r="I4" t="s">
        <v>41</v>
      </c>
      <c r="K4" t="s">
        <v>37</v>
      </c>
      <c r="L4" t="s">
        <v>3</v>
      </c>
      <c r="M4" t="s">
        <v>3</v>
      </c>
      <c r="N4" t="s">
        <v>6</v>
      </c>
      <c r="O4" t="s">
        <v>7</v>
      </c>
      <c r="P4" t="s">
        <v>41</v>
      </c>
      <c r="R4" t="s">
        <v>37</v>
      </c>
      <c r="S4" t="s">
        <v>3</v>
      </c>
      <c r="T4" t="s">
        <v>3</v>
      </c>
      <c r="U4" t="s">
        <v>6</v>
      </c>
      <c r="V4" t="s">
        <v>7</v>
      </c>
      <c r="W4" t="s">
        <v>41</v>
      </c>
      <c r="Y4" t="s">
        <v>37</v>
      </c>
      <c r="Z4" t="s">
        <v>3</v>
      </c>
      <c r="AA4" t="s">
        <v>3</v>
      </c>
      <c r="AB4" t="s">
        <v>6</v>
      </c>
      <c r="AC4" t="s">
        <v>7</v>
      </c>
      <c r="AD4" t="s">
        <v>41</v>
      </c>
      <c r="AF4" t="s">
        <v>37</v>
      </c>
      <c r="AG4" t="s">
        <v>3</v>
      </c>
      <c r="AH4" t="s">
        <v>3</v>
      </c>
      <c r="AI4" t="s">
        <v>6</v>
      </c>
      <c r="AJ4" t="s">
        <v>7</v>
      </c>
      <c r="AK4" t="s">
        <v>41</v>
      </c>
      <c r="AM4" t="s">
        <v>37</v>
      </c>
      <c r="AN4" t="s">
        <v>3</v>
      </c>
      <c r="AO4" t="s">
        <v>3</v>
      </c>
      <c r="AP4" t="s">
        <v>6</v>
      </c>
      <c r="AQ4" t="s">
        <v>7</v>
      </c>
      <c r="AR4" t="s">
        <v>41</v>
      </c>
      <c r="AT4" t="s">
        <v>37</v>
      </c>
      <c r="AU4" t="s">
        <v>3</v>
      </c>
      <c r="AV4" t="s">
        <v>3</v>
      </c>
      <c r="AW4" t="s">
        <v>6</v>
      </c>
      <c r="AX4" t="s">
        <v>7</v>
      </c>
      <c r="AY4" t="s">
        <v>41</v>
      </c>
      <c r="BA4" t="s">
        <v>37</v>
      </c>
      <c r="BB4" t="s">
        <v>3</v>
      </c>
      <c r="BC4" t="s">
        <v>3</v>
      </c>
      <c r="BD4" t="s">
        <v>6</v>
      </c>
      <c r="BE4" t="s">
        <v>7</v>
      </c>
      <c r="BF4" t="s">
        <v>41</v>
      </c>
    </row>
    <row r="5" spans="4:58" ht="12">
      <c r="D5" t="s">
        <v>38</v>
      </c>
      <c r="I5" t="s">
        <v>18</v>
      </c>
      <c r="K5" t="s">
        <v>38</v>
      </c>
      <c r="P5" t="s">
        <v>18</v>
      </c>
      <c r="R5" t="s">
        <v>38</v>
      </c>
      <c r="W5" t="s">
        <v>18</v>
      </c>
      <c r="Y5" t="s">
        <v>38</v>
      </c>
      <c r="AD5" t="s">
        <v>18</v>
      </c>
      <c r="AF5" t="s">
        <v>38</v>
      </c>
      <c r="AK5" t="s">
        <v>18</v>
      </c>
      <c r="AM5" t="s">
        <v>38</v>
      </c>
      <c r="AR5" t="s">
        <v>18</v>
      </c>
      <c r="AT5" t="s">
        <v>38</v>
      </c>
      <c r="AY5" t="s">
        <v>18</v>
      </c>
      <c r="BA5" t="s">
        <v>38</v>
      </c>
      <c r="BF5" t="s">
        <v>18</v>
      </c>
    </row>
    <row r="6" spans="2:50" ht="12">
      <c r="B6" t="s">
        <v>0</v>
      </c>
      <c r="C6" t="s">
        <v>36</v>
      </c>
      <c r="D6">
        <v>0</v>
      </c>
      <c r="E6">
        <v>1</v>
      </c>
      <c r="F6">
        <v>2.5</v>
      </c>
      <c r="G6">
        <f>D6*E6*F6</f>
        <v>0</v>
      </c>
      <c r="H6" s="1">
        <f>G6/32</f>
        <v>0</v>
      </c>
      <c r="O6" s="1"/>
      <c r="R6">
        <v>0</v>
      </c>
      <c r="S6">
        <v>1</v>
      </c>
      <c r="T6">
        <v>2.5</v>
      </c>
      <c r="U6">
        <f>R6*S6*T6</f>
        <v>0</v>
      </c>
      <c r="V6" s="1">
        <f>U6/32</f>
        <v>0</v>
      </c>
      <c r="AF6" s="4">
        <v>0</v>
      </c>
      <c r="AG6">
        <v>1</v>
      </c>
      <c r="AH6">
        <v>2.5</v>
      </c>
      <c r="AI6">
        <f>AF6*AG6*AH6</f>
        <v>0</v>
      </c>
      <c r="AJ6" s="1">
        <f aca="true" t="shared" si="0" ref="AJ6:AJ25">AI6/32</f>
        <v>0</v>
      </c>
      <c r="AT6">
        <v>0</v>
      </c>
      <c r="AU6">
        <v>1</v>
      </c>
      <c r="AV6">
        <v>2.5</v>
      </c>
      <c r="AW6">
        <f aca="true" t="shared" si="1" ref="AW6:AW25">AT6*AU6*AV6</f>
        <v>0</v>
      </c>
      <c r="AX6" s="1">
        <f aca="true" t="shared" si="2" ref="AX6:AX25">AW6/32</f>
        <v>0</v>
      </c>
    </row>
    <row r="7" spans="2:58" ht="12">
      <c r="B7" t="s">
        <v>0</v>
      </c>
      <c r="C7">
        <v>1</v>
      </c>
      <c r="D7">
        <v>2</v>
      </c>
      <c r="E7">
        <v>1</v>
      </c>
      <c r="F7">
        <v>2.5</v>
      </c>
      <c r="G7">
        <f aca="true" t="shared" si="3" ref="G7:G25">D7*E7*F7</f>
        <v>5</v>
      </c>
      <c r="H7" s="1">
        <f aca="true" t="shared" si="4" ref="H7:H25">G7/32</f>
        <v>0.15625</v>
      </c>
      <c r="I7" s="1">
        <f>AVERAGE(H7:H9)</f>
        <v>0.15625</v>
      </c>
      <c r="J7" s="1"/>
      <c r="K7">
        <v>-1</v>
      </c>
      <c r="L7">
        <v>1</v>
      </c>
      <c r="M7">
        <v>2.5</v>
      </c>
      <c r="N7">
        <f aca="true" t="shared" si="5" ref="N7:N25">K7*L7*M7</f>
        <v>-2.5</v>
      </c>
      <c r="O7" s="1">
        <f aca="true" t="shared" si="6" ref="O7:O25">N7/32</f>
        <v>-0.078125</v>
      </c>
      <c r="P7" s="1">
        <f>AVERAGE(O7:O9)</f>
        <v>-0.10416666666666667</v>
      </c>
      <c r="Q7" s="1"/>
      <c r="R7">
        <v>7</v>
      </c>
      <c r="S7">
        <v>1</v>
      </c>
      <c r="T7">
        <v>2.5</v>
      </c>
      <c r="U7">
        <f aca="true" t="shared" si="7" ref="U7:U25">R7*S7*T7</f>
        <v>17.5</v>
      </c>
      <c r="V7" s="1">
        <f aca="true" t="shared" si="8" ref="V7:V25">U7/32</f>
        <v>0.546875</v>
      </c>
      <c r="W7" s="1">
        <f>AVERAGE(V7:V9)</f>
        <v>0.4947916666666667</v>
      </c>
      <c r="X7" s="1"/>
      <c r="Y7">
        <v>7</v>
      </c>
      <c r="Z7">
        <v>1</v>
      </c>
      <c r="AA7">
        <v>2.5</v>
      </c>
      <c r="AB7">
        <f aca="true" t="shared" si="9" ref="AB7:AB25">Y7*Z7*AA7</f>
        <v>17.5</v>
      </c>
      <c r="AC7" s="1">
        <f aca="true" t="shared" si="10" ref="AC7:AC25">AB7/32</f>
        <v>0.546875</v>
      </c>
      <c r="AD7" s="1">
        <f>AVERAGE(AC7:AC9)</f>
        <v>0.5729166666666666</v>
      </c>
      <c r="AE7" s="1"/>
      <c r="AF7" s="4">
        <v>1</v>
      </c>
      <c r="AG7">
        <v>1</v>
      </c>
      <c r="AH7">
        <v>2.5</v>
      </c>
      <c r="AI7">
        <f aca="true" t="shared" si="11" ref="AI7:AI25">AF7*AG7*AH7</f>
        <v>2.5</v>
      </c>
      <c r="AJ7" s="1">
        <f t="shared" si="0"/>
        <v>0.078125</v>
      </c>
      <c r="AK7" s="1">
        <f>AVERAGE(AJ7:AJ9)</f>
        <v>0.052083333333333336</v>
      </c>
      <c r="AL7" s="1"/>
      <c r="AM7" s="4">
        <v>27</v>
      </c>
      <c r="AN7">
        <v>1</v>
      </c>
      <c r="AO7">
        <v>2.5</v>
      </c>
      <c r="AP7">
        <f>AM7*AN7*AO7</f>
        <v>67.5</v>
      </c>
      <c r="AQ7" s="1">
        <f aca="true" t="shared" si="12" ref="AQ7:AQ25">AP7/32</f>
        <v>2.109375</v>
      </c>
      <c r="AR7" s="1">
        <f>AVERAGE(AQ7:AQ9)</f>
        <v>1.640625</v>
      </c>
      <c r="AS7" s="1"/>
      <c r="AT7">
        <v>1</v>
      </c>
      <c r="AU7">
        <v>1</v>
      </c>
      <c r="AV7">
        <v>2.5</v>
      </c>
      <c r="AW7">
        <f t="shared" si="1"/>
        <v>2.5</v>
      </c>
      <c r="AX7" s="1">
        <f t="shared" si="2"/>
        <v>0.078125</v>
      </c>
      <c r="AY7" s="1">
        <f>AVERAGE(AX7:AX9)</f>
        <v>0.10416666666666667</v>
      </c>
      <c r="AZ7" s="1"/>
      <c r="BA7">
        <v>152</v>
      </c>
      <c r="BB7">
        <v>1</v>
      </c>
      <c r="BC7">
        <v>2.5</v>
      </c>
      <c r="BD7">
        <f aca="true" t="shared" si="13" ref="BD7:BD25">BA7*BB7*BC7</f>
        <v>380</v>
      </c>
      <c r="BE7" s="1">
        <f aca="true" t="shared" si="14" ref="BE7:BE25">BD7/32</f>
        <v>11.875</v>
      </c>
      <c r="BF7" s="1">
        <f>AVERAGE(BE7:BE9)</f>
        <v>10.859375</v>
      </c>
    </row>
    <row r="8" spans="2:57" ht="12">
      <c r="B8" t="s">
        <v>0</v>
      </c>
      <c r="C8">
        <v>2</v>
      </c>
      <c r="D8">
        <v>-1</v>
      </c>
      <c r="E8">
        <v>1</v>
      </c>
      <c r="F8">
        <v>2.5</v>
      </c>
      <c r="G8">
        <f t="shared" si="3"/>
        <v>-2.5</v>
      </c>
      <c r="H8" s="1">
        <f t="shared" si="4"/>
        <v>-0.078125</v>
      </c>
      <c r="K8">
        <v>1</v>
      </c>
      <c r="L8">
        <v>1</v>
      </c>
      <c r="M8">
        <v>2.5</v>
      </c>
      <c r="N8">
        <f t="shared" si="5"/>
        <v>2.5</v>
      </c>
      <c r="O8" s="1">
        <f t="shared" si="6"/>
        <v>0.078125</v>
      </c>
      <c r="R8">
        <v>9</v>
      </c>
      <c r="S8">
        <v>1</v>
      </c>
      <c r="T8">
        <v>2.5</v>
      </c>
      <c r="U8">
        <f t="shared" si="7"/>
        <v>22.5</v>
      </c>
      <c r="V8" s="1">
        <f t="shared" si="8"/>
        <v>0.703125</v>
      </c>
      <c r="Y8">
        <v>11</v>
      </c>
      <c r="Z8">
        <v>1</v>
      </c>
      <c r="AA8">
        <v>2.5</v>
      </c>
      <c r="AB8">
        <f t="shared" si="9"/>
        <v>27.5</v>
      </c>
      <c r="AC8" s="1">
        <f t="shared" si="10"/>
        <v>0.859375</v>
      </c>
      <c r="AF8" s="4">
        <v>1</v>
      </c>
      <c r="AG8">
        <v>1</v>
      </c>
      <c r="AH8">
        <v>2.5</v>
      </c>
      <c r="AI8">
        <f t="shared" si="11"/>
        <v>2.5</v>
      </c>
      <c r="AJ8" s="1">
        <f t="shared" si="0"/>
        <v>0.078125</v>
      </c>
      <c r="AM8" s="4">
        <v>25</v>
      </c>
      <c r="AN8">
        <v>1</v>
      </c>
      <c r="AO8">
        <v>2.5</v>
      </c>
      <c r="AP8">
        <f aca="true" t="shared" si="15" ref="AP8:AP24">AM8*AN8*AO8</f>
        <v>62.5</v>
      </c>
      <c r="AQ8" s="1">
        <f t="shared" si="12"/>
        <v>1.953125</v>
      </c>
      <c r="AT8">
        <v>2</v>
      </c>
      <c r="AU8">
        <v>1</v>
      </c>
      <c r="AV8">
        <v>2.5</v>
      </c>
      <c r="AW8">
        <f t="shared" si="1"/>
        <v>5</v>
      </c>
      <c r="AX8" s="1">
        <f t="shared" si="2"/>
        <v>0.15625</v>
      </c>
      <c r="BA8">
        <v>127</v>
      </c>
      <c r="BB8">
        <v>1</v>
      </c>
      <c r="BC8">
        <v>2.5</v>
      </c>
      <c r="BD8">
        <f t="shared" si="13"/>
        <v>317.5</v>
      </c>
      <c r="BE8" s="1">
        <f t="shared" si="14"/>
        <v>9.921875</v>
      </c>
    </row>
    <row r="9" spans="2:57" ht="12">
      <c r="B9" t="s">
        <v>0</v>
      </c>
      <c r="C9">
        <v>3</v>
      </c>
      <c r="D9">
        <v>5</v>
      </c>
      <c r="E9">
        <v>1</v>
      </c>
      <c r="F9">
        <v>2.5</v>
      </c>
      <c r="G9">
        <f t="shared" si="3"/>
        <v>12.5</v>
      </c>
      <c r="H9" s="1">
        <f t="shared" si="4"/>
        <v>0.390625</v>
      </c>
      <c r="K9">
        <v>-4</v>
      </c>
      <c r="L9">
        <v>1</v>
      </c>
      <c r="M9">
        <v>2.5</v>
      </c>
      <c r="N9">
        <f t="shared" si="5"/>
        <v>-10</v>
      </c>
      <c r="O9" s="1">
        <f t="shared" si="6"/>
        <v>-0.3125</v>
      </c>
      <c r="R9">
        <v>3</v>
      </c>
      <c r="S9">
        <v>1</v>
      </c>
      <c r="T9">
        <v>2.5</v>
      </c>
      <c r="U9">
        <f t="shared" si="7"/>
        <v>7.5</v>
      </c>
      <c r="V9" s="1">
        <f t="shared" si="8"/>
        <v>0.234375</v>
      </c>
      <c r="Y9">
        <v>4</v>
      </c>
      <c r="Z9">
        <v>1</v>
      </c>
      <c r="AA9">
        <v>2.5</v>
      </c>
      <c r="AB9">
        <f t="shared" si="9"/>
        <v>10</v>
      </c>
      <c r="AC9" s="1">
        <f t="shared" si="10"/>
        <v>0.3125</v>
      </c>
      <c r="AF9" s="4">
        <v>0</v>
      </c>
      <c r="AG9">
        <v>1</v>
      </c>
      <c r="AH9">
        <v>2.5</v>
      </c>
      <c r="AI9">
        <f t="shared" si="11"/>
        <v>0</v>
      </c>
      <c r="AJ9" s="1">
        <f t="shared" si="0"/>
        <v>0</v>
      </c>
      <c r="AM9" s="4">
        <v>11</v>
      </c>
      <c r="AN9">
        <v>1</v>
      </c>
      <c r="AO9">
        <v>2.5</v>
      </c>
      <c r="AP9">
        <f t="shared" si="15"/>
        <v>27.5</v>
      </c>
      <c r="AQ9" s="1">
        <f t="shared" si="12"/>
        <v>0.859375</v>
      </c>
      <c r="AT9">
        <v>1</v>
      </c>
      <c r="AU9">
        <v>1</v>
      </c>
      <c r="AV9">
        <v>2.5</v>
      </c>
      <c r="AW9">
        <f t="shared" si="1"/>
        <v>2.5</v>
      </c>
      <c r="AX9" s="1">
        <f t="shared" si="2"/>
        <v>0.078125</v>
      </c>
      <c r="BA9">
        <v>138</v>
      </c>
      <c r="BB9">
        <v>1</v>
      </c>
      <c r="BC9">
        <v>2.5</v>
      </c>
      <c r="BD9">
        <f t="shared" si="13"/>
        <v>345</v>
      </c>
      <c r="BE9" s="1">
        <f t="shared" si="14"/>
        <v>10.78125</v>
      </c>
    </row>
    <row r="10" spans="2:57" ht="12">
      <c r="B10">
        <v>3</v>
      </c>
      <c r="C10" t="s">
        <v>36</v>
      </c>
      <c r="D10">
        <v>42</v>
      </c>
      <c r="E10">
        <v>1</v>
      </c>
      <c r="F10">
        <v>2.5</v>
      </c>
      <c r="G10">
        <f t="shared" si="3"/>
        <v>105</v>
      </c>
      <c r="H10" s="1">
        <f t="shared" si="4"/>
        <v>3.28125</v>
      </c>
      <c r="O10" s="1"/>
      <c r="R10">
        <v>32</v>
      </c>
      <c r="S10">
        <v>1</v>
      </c>
      <c r="T10">
        <v>2.5</v>
      </c>
      <c r="U10">
        <f t="shared" si="7"/>
        <v>80</v>
      </c>
      <c r="V10" s="1">
        <f t="shared" si="8"/>
        <v>2.5</v>
      </c>
      <c r="AC10" s="1">
        <f t="shared" si="10"/>
        <v>0</v>
      </c>
      <c r="AF10" s="4">
        <v>28</v>
      </c>
      <c r="AG10">
        <v>1</v>
      </c>
      <c r="AH10">
        <v>2.5</v>
      </c>
      <c r="AI10">
        <f t="shared" si="11"/>
        <v>70</v>
      </c>
      <c r="AJ10" s="1">
        <f t="shared" si="0"/>
        <v>2.1875</v>
      </c>
      <c r="AM10" s="4"/>
      <c r="AQ10" s="1"/>
      <c r="AT10">
        <v>26</v>
      </c>
      <c r="AU10">
        <v>1</v>
      </c>
      <c r="AV10">
        <v>2.5</v>
      </c>
      <c r="AW10">
        <f t="shared" si="1"/>
        <v>65</v>
      </c>
      <c r="AX10" s="1">
        <f t="shared" si="2"/>
        <v>2.03125</v>
      </c>
      <c r="BD10">
        <f t="shared" si="13"/>
        <v>0</v>
      </c>
      <c r="BE10" s="1">
        <f t="shared" si="14"/>
        <v>0</v>
      </c>
    </row>
    <row r="11" spans="2:58" ht="12">
      <c r="B11">
        <v>3</v>
      </c>
      <c r="C11">
        <v>1</v>
      </c>
      <c r="D11">
        <v>36</v>
      </c>
      <c r="E11">
        <v>1</v>
      </c>
      <c r="F11">
        <v>2.5</v>
      </c>
      <c r="G11">
        <f t="shared" si="3"/>
        <v>90</v>
      </c>
      <c r="H11" s="1">
        <f t="shared" si="4"/>
        <v>2.8125</v>
      </c>
      <c r="I11" s="1">
        <f>AVERAGE(H11:H13)</f>
        <v>2.8645833333333335</v>
      </c>
      <c r="J11" s="1"/>
      <c r="K11">
        <v>7</v>
      </c>
      <c r="L11">
        <v>1</v>
      </c>
      <c r="M11">
        <v>2.5</v>
      </c>
      <c r="N11">
        <f t="shared" si="5"/>
        <v>17.5</v>
      </c>
      <c r="O11" s="1">
        <f t="shared" si="6"/>
        <v>0.546875</v>
      </c>
      <c r="P11" s="1">
        <f>AVERAGE(O11:O13)</f>
        <v>0.8333333333333334</v>
      </c>
      <c r="Q11" s="1"/>
      <c r="R11">
        <v>39</v>
      </c>
      <c r="S11">
        <v>1</v>
      </c>
      <c r="T11">
        <v>2.5</v>
      </c>
      <c r="U11">
        <f t="shared" si="7"/>
        <v>97.5</v>
      </c>
      <c r="V11" s="1">
        <f t="shared" si="8"/>
        <v>3.046875</v>
      </c>
      <c r="W11" s="1">
        <f>AVERAGE(V11:V13)</f>
        <v>3.125</v>
      </c>
      <c r="X11" s="1"/>
      <c r="Y11">
        <v>34</v>
      </c>
      <c r="Z11">
        <v>1</v>
      </c>
      <c r="AA11">
        <v>2.5</v>
      </c>
      <c r="AB11">
        <f t="shared" si="9"/>
        <v>85</v>
      </c>
      <c r="AC11" s="1">
        <f t="shared" si="10"/>
        <v>2.65625</v>
      </c>
      <c r="AD11" s="1">
        <f>AVERAGE(AC11:AC13)</f>
        <v>2.890625</v>
      </c>
      <c r="AE11" s="1"/>
      <c r="AF11" s="4">
        <v>29</v>
      </c>
      <c r="AG11">
        <v>1</v>
      </c>
      <c r="AH11">
        <v>2.5</v>
      </c>
      <c r="AI11">
        <f t="shared" si="11"/>
        <v>72.5</v>
      </c>
      <c r="AJ11" s="1">
        <f t="shared" si="0"/>
        <v>2.265625</v>
      </c>
      <c r="AK11" s="1">
        <f>AVERAGE(AJ11:AJ13)</f>
        <v>2.34375</v>
      </c>
      <c r="AL11" s="1"/>
      <c r="AM11" s="4">
        <v>52</v>
      </c>
      <c r="AN11">
        <v>1</v>
      </c>
      <c r="AO11">
        <v>2.5</v>
      </c>
      <c r="AP11">
        <f t="shared" si="15"/>
        <v>130</v>
      </c>
      <c r="AQ11" s="1">
        <f t="shared" si="12"/>
        <v>4.0625</v>
      </c>
      <c r="AR11" s="1">
        <f>AVERAGE(AQ11:AQ13)</f>
        <v>4.010416666666667</v>
      </c>
      <c r="AS11" s="1"/>
      <c r="AT11">
        <v>34</v>
      </c>
      <c r="AU11">
        <v>1</v>
      </c>
      <c r="AV11">
        <v>2.5</v>
      </c>
      <c r="AW11">
        <f t="shared" si="1"/>
        <v>85</v>
      </c>
      <c r="AX11" s="1">
        <f t="shared" si="2"/>
        <v>2.65625</v>
      </c>
      <c r="AY11" s="1">
        <f>AVERAGE(AX11:AX13)</f>
        <v>2.5260416666666665</v>
      </c>
      <c r="AZ11" s="1"/>
      <c r="BA11">
        <v>174</v>
      </c>
      <c r="BB11">
        <v>1</v>
      </c>
      <c r="BC11">
        <v>2.5</v>
      </c>
      <c r="BD11">
        <f t="shared" si="13"/>
        <v>435</v>
      </c>
      <c r="BE11" s="1">
        <f t="shared" si="14"/>
        <v>13.59375</v>
      </c>
      <c r="BF11" s="1">
        <f>AVERAGE(BE11:BE13)</f>
        <v>13.515625</v>
      </c>
    </row>
    <row r="12" spans="2:57" ht="12">
      <c r="B12">
        <v>3</v>
      </c>
      <c r="C12">
        <v>2</v>
      </c>
      <c r="D12">
        <v>37</v>
      </c>
      <c r="E12">
        <v>1</v>
      </c>
      <c r="F12">
        <v>2.5</v>
      </c>
      <c r="G12">
        <f t="shared" si="3"/>
        <v>92.5</v>
      </c>
      <c r="H12" s="1">
        <f t="shared" si="4"/>
        <v>2.890625</v>
      </c>
      <c r="K12">
        <v>2</v>
      </c>
      <c r="L12">
        <v>1</v>
      </c>
      <c r="M12">
        <v>2.5</v>
      </c>
      <c r="N12">
        <f t="shared" si="5"/>
        <v>5</v>
      </c>
      <c r="O12" s="1">
        <f t="shared" si="6"/>
        <v>0.15625</v>
      </c>
      <c r="R12">
        <v>45</v>
      </c>
      <c r="S12">
        <v>1</v>
      </c>
      <c r="T12">
        <v>2.5</v>
      </c>
      <c r="U12">
        <f t="shared" si="7"/>
        <v>112.5</v>
      </c>
      <c r="V12" s="1">
        <f t="shared" si="8"/>
        <v>3.515625</v>
      </c>
      <c r="Y12">
        <v>36</v>
      </c>
      <c r="Z12">
        <v>1</v>
      </c>
      <c r="AA12">
        <v>2.5</v>
      </c>
      <c r="AB12">
        <f t="shared" si="9"/>
        <v>90</v>
      </c>
      <c r="AC12" s="1">
        <f t="shared" si="10"/>
        <v>2.8125</v>
      </c>
      <c r="AF12" s="4">
        <v>31</v>
      </c>
      <c r="AG12">
        <v>1</v>
      </c>
      <c r="AH12">
        <v>2.5</v>
      </c>
      <c r="AI12">
        <f t="shared" si="11"/>
        <v>77.5</v>
      </c>
      <c r="AJ12" s="1">
        <f t="shared" si="0"/>
        <v>2.421875</v>
      </c>
      <c r="AM12" s="4">
        <v>47</v>
      </c>
      <c r="AN12">
        <v>1</v>
      </c>
      <c r="AO12">
        <v>2.5</v>
      </c>
      <c r="AP12">
        <f t="shared" si="15"/>
        <v>117.5</v>
      </c>
      <c r="AQ12" s="1">
        <f t="shared" si="12"/>
        <v>3.671875</v>
      </c>
      <c r="AT12">
        <v>30</v>
      </c>
      <c r="AU12">
        <v>1</v>
      </c>
      <c r="AV12">
        <v>2.5</v>
      </c>
      <c r="AW12">
        <f t="shared" si="1"/>
        <v>75</v>
      </c>
      <c r="AX12" s="1">
        <f t="shared" si="2"/>
        <v>2.34375</v>
      </c>
      <c r="BA12">
        <v>169</v>
      </c>
      <c r="BB12">
        <v>1</v>
      </c>
      <c r="BC12">
        <v>2.5</v>
      </c>
      <c r="BD12">
        <f t="shared" si="13"/>
        <v>422.5</v>
      </c>
      <c r="BE12" s="1">
        <f t="shared" si="14"/>
        <v>13.203125</v>
      </c>
    </row>
    <row r="13" spans="2:57" ht="12">
      <c r="B13">
        <v>3</v>
      </c>
      <c r="C13">
        <v>3</v>
      </c>
      <c r="D13">
        <v>37</v>
      </c>
      <c r="E13">
        <v>1</v>
      </c>
      <c r="F13">
        <v>2.5</v>
      </c>
      <c r="G13">
        <f t="shared" si="3"/>
        <v>92.5</v>
      </c>
      <c r="H13" s="1">
        <f t="shared" si="4"/>
        <v>2.890625</v>
      </c>
      <c r="K13">
        <v>23</v>
      </c>
      <c r="L13">
        <v>1</v>
      </c>
      <c r="M13">
        <v>2.5</v>
      </c>
      <c r="N13">
        <f t="shared" si="5"/>
        <v>57.5</v>
      </c>
      <c r="O13" s="1">
        <f t="shared" si="6"/>
        <v>1.796875</v>
      </c>
      <c r="R13">
        <v>36</v>
      </c>
      <c r="S13">
        <v>1</v>
      </c>
      <c r="T13">
        <v>2.5</v>
      </c>
      <c r="U13">
        <f t="shared" si="7"/>
        <v>90</v>
      </c>
      <c r="V13" s="1">
        <f t="shared" si="8"/>
        <v>2.8125</v>
      </c>
      <c r="Y13">
        <v>41</v>
      </c>
      <c r="Z13">
        <v>1</v>
      </c>
      <c r="AA13">
        <v>2.5</v>
      </c>
      <c r="AB13">
        <f t="shared" si="9"/>
        <v>102.5</v>
      </c>
      <c r="AC13" s="1">
        <f t="shared" si="10"/>
        <v>3.203125</v>
      </c>
      <c r="AF13" s="4">
        <v>30</v>
      </c>
      <c r="AG13">
        <v>1</v>
      </c>
      <c r="AH13">
        <v>2.5</v>
      </c>
      <c r="AI13">
        <f t="shared" si="11"/>
        <v>75</v>
      </c>
      <c r="AJ13" s="1">
        <f t="shared" si="0"/>
        <v>2.34375</v>
      </c>
      <c r="AM13" s="4">
        <v>55</v>
      </c>
      <c r="AN13">
        <v>1</v>
      </c>
      <c r="AO13">
        <v>2.5</v>
      </c>
      <c r="AP13">
        <f t="shared" si="15"/>
        <v>137.5</v>
      </c>
      <c r="AQ13" s="1">
        <f t="shared" si="12"/>
        <v>4.296875</v>
      </c>
      <c r="AT13">
        <v>33</v>
      </c>
      <c r="AU13">
        <v>1</v>
      </c>
      <c r="AV13">
        <v>2.5</v>
      </c>
      <c r="AW13">
        <f t="shared" si="1"/>
        <v>82.5</v>
      </c>
      <c r="AX13" s="1">
        <f t="shared" si="2"/>
        <v>2.578125</v>
      </c>
      <c r="BA13">
        <v>176</v>
      </c>
      <c r="BB13">
        <v>1</v>
      </c>
      <c r="BC13">
        <v>2.5</v>
      </c>
      <c r="BD13">
        <f t="shared" si="13"/>
        <v>440</v>
      </c>
      <c r="BE13" s="1">
        <f t="shared" si="14"/>
        <v>13.75</v>
      </c>
    </row>
    <row r="14" spans="2:57" ht="12">
      <c r="B14">
        <v>10</v>
      </c>
      <c r="C14" t="s">
        <v>36</v>
      </c>
      <c r="D14">
        <v>112</v>
      </c>
      <c r="E14">
        <v>1</v>
      </c>
      <c r="F14">
        <v>2.5</v>
      </c>
      <c r="G14">
        <f t="shared" si="3"/>
        <v>280</v>
      </c>
      <c r="H14" s="1">
        <f t="shared" si="4"/>
        <v>8.75</v>
      </c>
      <c r="O14" s="1"/>
      <c r="R14">
        <v>118</v>
      </c>
      <c r="S14">
        <v>1</v>
      </c>
      <c r="T14">
        <v>2.5</v>
      </c>
      <c r="U14">
        <f t="shared" si="7"/>
        <v>295</v>
      </c>
      <c r="V14" s="1">
        <f t="shared" si="8"/>
        <v>9.21875</v>
      </c>
      <c r="AC14" s="1">
        <f t="shared" si="10"/>
        <v>0</v>
      </c>
      <c r="AF14" s="4">
        <v>87</v>
      </c>
      <c r="AG14">
        <v>1</v>
      </c>
      <c r="AH14">
        <v>2.5</v>
      </c>
      <c r="AI14">
        <f t="shared" si="11"/>
        <v>217.5</v>
      </c>
      <c r="AJ14" s="1">
        <f t="shared" si="0"/>
        <v>6.796875</v>
      </c>
      <c r="AM14" s="4"/>
      <c r="AQ14" s="1"/>
      <c r="AT14">
        <v>89</v>
      </c>
      <c r="AU14">
        <v>1</v>
      </c>
      <c r="AV14">
        <v>2.5</v>
      </c>
      <c r="AW14">
        <f t="shared" si="1"/>
        <v>222.5</v>
      </c>
      <c r="AX14" s="1">
        <f t="shared" si="2"/>
        <v>6.953125</v>
      </c>
      <c r="BD14">
        <f t="shared" si="13"/>
        <v>0</v>
      </c>
      <c r="BE14" s="1">
        <f t="shared" si="14"/>
        <v>0</v>
      </c>
    </row>
    <row r="15" spans="2:58" ht="12">
      <c r="B15">
        <v>10</v>
      </c>
      <c r="C15">
        <v>1</v>
      </c>
      <c r="D15">
        <v>123</v>
      </c>
      <c r="E15">
        <v>1</v>
      </c>
      <c r="F15">
        <v>2.5</v>
      </c>
      <c r="G15">
        <f t="shared" si="3"/>
        <v>307.5</v>
      </c>
      <c r="H15" s="1">
        <f t="shared" si="4"/>
        <v>9.609375</v>
      </c>
      <c r="I15" s="1">
        <f>AVERAGE(H15:H17)</f>
        <v>9.791666666666666</v>
      </c>
      <c r="J15" s="1"/>
      <c r="K15">
        <v>96</v>
      </c>
      <c r="L15">
        <v>1</v>
      </c>
      <c r="M15">
        <v>2.5</v>
      </c>
      <c r="N15">
        <f t="shared" si="5"/>
        <v>240</v>
      </c>
      <c r="O15" s="1">
        <f t="shared" si="6"/>
        <v>7.5</v>
      </c>
      <c r="P15" s="1">
        <f>AVERAGE(O15:O17)</f>
        <v>7.838541666666667</v>
      </c>
      <c r="Q15" s="1"/>
      <c r="R15">
        <v>123</v>
      </c>
      <c r="S15">
        <v>1</v>
      </c>
      <c r="T15">
        <v>2.5</v>
      </c>
      <c r="U15">
        <f t="shared" si="7"/>
        <v>307.5</v>
      </c>
      <c r="V15" s="1">
        <f t="shared" si="8"/>
        <v>9.609375</v>
      </c>
      <c r="W15" s="1">
        <f>AVERAGE(V15:V17)</f>
        <v>9.635416666666666</v>
      </c>
      <c r="X15" s="1"/>
      <c r="Y15">
        <v>121</v>
      </c>
      <c r="Z15">
        <v>1</v>
      </c>
      <c r="AA15">
        <v>2.5</v>
      </c>
      <c r="AB15">
        <f t="shared" si="9"/>
        <v>302.5</v>
      </c>
      <c r="AC15" s="1">
        <f t="shared" si="10"/>
        <v>9.453125</v>
      </c>
      <c r="AD15" s="1">
        <f>AVERAGE(AC15:AC17)</f>
        <v>9.296875</v>
      </c>
      <c r="AE15" s="1"/>
      <c r="AF15" s="4">
        <v>105</v>
      </c>
      <c r="AG15">
        <v>1</v>
      </c>
      <c r="AH15">
        <v>2.5</v>
      </c>
      <c r="AI15">
        <f t="shared" si="11"/>
        <v>262.5</v>
      </c>
      <c r="AJ15" s="1">
        <f t="shared" si="0"/>
        <v>8.203125</v>
      </c>
      <c r="AK15" s="1">
        <f>AVERAGE(AJ15:AJ17)</f>
        <v>7.838541666666667</v>
      </c>
      <c r="AL15" s="1"/>
      <c r="AM15" s="4">
        <v>120</v>
      </c>
      <c r="AN15">
        <v>1</v>
      </c>
      <c r="AO15">
        <v>2.5</v>
      </c>
      <c r="AP15">
        <f t="shared" si="15"/>
        <v>300</v>
      </c>
      <c r="AQ15" s="1">
        <f t="shared" si="12"/>
        <v>9.375</v>
      </c>
      <c r="AR15" s="1">
        <f>AVERAGE(AQ15:AQ17)</f>
        <v>10.078125</v>
      </c>
      <c r="AS15" s="1"/>
      <c r="AT15">
        <v>112</v>
      </c>
      <c r="AU15">
        <v>1</v>
      </c>
      <c r="AV15">
        <v>2.5</v>
      </c>
      <c r="AW15">
        <f t="shared" si="1"/>
        <v>280</v>
      </c>
      <c r="AX15" s="1">
        <f t="shared" si="2"/>
        <v>8.75</v>
      </c>
      <c r="AY15" s="1">
        <f>AVERAGE(AX15:AX17)</f>
        <v>8.255208333333334</v>
      </c>
      <c r="AZ15" s="1"/>
      <c r="BA15">
        <v>279</v>
      </c>
      <c r="BB15">
        <v>1</v>
      </c>
      <c r="BC15">
        <v>2.5</v>
      </c>
      <c r="BD15">
        <f t="shared" si="13"/>
        <v>697.5</v>
      </c>
      <c r="BE15" s="1">
        <f t="shared" si="14"/>
        <v>21.796875</v>
      </c>
      <c r="BF15" s="1">
        <f>AVERAGE(BE15:BE17)</f>
        <v>20.677083333333332</v>
      </c>
    </row>
    <row r="16" spans="2:57" ht="12">
      <c r="B16">
        <v>10</v>
      </c>
      <c r="C16">
        <v>2</v>
      </c>
      <c r="D16">
        <v>120</v>
      </c>
      <c r="E16">
        <v>1</v>
      </c>
      <c r="F16">
        <v>2.5</v>
      </c>
      <c r="G16">
        <f t="shared" si="3"/>
        <v>300</v>
      </c>
      <c r="H16" s="1">
        <f t="shared" si="4"/>
        <v>9.375</v>
      </c>
      <c r="K16">
        <v>100</v>
      </c>
      <c r="L16">
        <v>1</v>
      </c>
      <c r="M16">
        <v>2.5</v>
      </c>
      <c r="N16">
        <f t="shared" si="5"/>
        <v>250</v>
      </c>
      <c r="O16" s="1">
        <f t="shared" si="6"/>
        <v>7.8125</v>
      </c>
      <c r="R16">
        <v>120</v>
      </c>
      <c r="S16">
        <v>1</v>
      </c>
      <c r="T16">
        <v>2.5</v>
      </c>
      <c r="U16">
        <f t="shared" si="7"/>
        <v>300</v>
      </c>
      <c r="V16" s="1">
        <f t="shared" si="8"/>
        <v>9.375</v>
      </c>
      <c r="Y16">
        <v>116</v>
      </c>
      <c r="Z16">
        <v>1</v>
      </c>
      <c r="AA16">
        <v>2.5</v>
      </c>
      <c r="AB16">
        <f t="shared" si="9"/>
        <v>290</v>
      </c>
      <c r="AC16" s="1">
        <f t="shared" si="10"/>
        <v>9.0625</v>
      </c>
      <c r="AF16" s="4">
        <v>100</v>
      </c>
      <c r="AG16">
        <v>1</v>
      </c>
      <c r="AH16">
        <v>2.5</v>
      </c>
      <c r="AI16">
        <f t="shared" si="11"/>
        <v>250</v>
      </c>
      <c r="AJ16" s="1">
        <f t="shared" si="0"/>
        <v>7.8125</v>
      </c>
      <c r="AM16" s="4">
        <v>123</v>
      </c>
      <c r="AN16">
        <v>1</v>
      </c>
      <c r="AO16">
        <v>2.5</v>
      </c>
      <c r="AP16">
        <f t="shared" si="15"/>
        <v>307.5</v>
      </c>
      <c r="AQ16" s="1">
        <f t="shared" si="12"/>
        <v>9.609375</v>
      </c>
      <c r="AT16">
        <v>104</v>
      </c>
      <c r="AU16">
        <v>1</v>
      </c>
      <c r="AV16">
        <v>2.5</v>
      </c>
      <c r="AW16">
        <f t="shared" si="1"/>
        <v>260</v>
      </c>
      <c r="AX16" s="1">
        <f t="shared" si="2"/>
        <v>8.125</v>
      </c>
      <c r="BA16">
        <v>252</v>
      </c>
      <c r="BB16">
        <v>1</v>
      </c>
      <c r="BC16">
        <v>2.5</v>
      </c>
      <c r="BD16">
        <f t="shared" si="13"/>
        <v>630</v>
      </c>
      <c r="BE16" s="1">
        <f t="shared" si="14"/>
        <v>19.6875</v>
      </c>
    </row>
    <row r="17" spans="2:57" ht="12">
      <c r="B17">
        <v>10</v>
      </c>
      <c r="C17">
        <v>3</v>
      </c>
      <c r="D17">
        <v>133</v>
      </c>
      <c r="E17">
        <v>1</v>
      </c>
      <c r="F17">
        <v>2.5</v>
      </c>
      <c r="G17">
        <f t="shared" si="3"/>
        <v>332.5</v>
      </c>
      <c r="H17" s="1">
        <f t="shared" si="4"/>
        <v>10.390625</v>
      </c>
      <c r="K17">
        <v>105</v>
      </c>
      <c r="L17">
        <v>1</v>
      </c>
      <c r="M17">
        <v>2.5</v>
      </c>
      <c r="N17">
        <f t="shared" si="5"/>
        <v>262.5</v>
      </c>
      <c r="O17" s="1">
        <f t="shared" si="6"/>
        <v>8.203125</v>
      </c>
      <c r="R17">
        <v>127</v>
      </c>
      <c r="S17">
        <v>1</v>
      </c>
      <c r="T17">
        <v>2.5</v>
      </c>
      <c r="U17">
        <f t="shared" si="7"/>
        <v>317.5</v>
      </c>
      <c r="V17" s="1">
        <f t="shared" si="8"/>
        <v>9.921875</v>
      </c>
      <c r="Y17">
        <v>120</v>
      </c>
      <c r="Z17">
        <v>1</v>
      </c>
      <c r="AA17">
        <v>2.5</v>
      </c>
      <c r="AB17">
        <f t="shared" si="9"/>
        <v>300</v>
      </c>
      <c r="AC17" s="1">
        <f t="shared" si="10"/>
        <v>9.375</v>
      </c>
      <c r="AF17" s="4">
        <v>96</v>
      </c>
      <c r="AG17">
        <v>1</v>
      </c>
      <c r="AH17">
        <v>2.5</v>
      </c>
      <c r="AI17">
        <f t="shared" si="11"/>
        <v>240</v>
      </c>
      <c r="AJ17" s="1">
        <f t="shared" si="0"/>
        <v>7.5</v>
      </c>
      <c r="AM17" s="4">
        <v>144</v>
      </c>
      <c r="AN17">
        <v>1</v>
      </c>
      <c r="AO17">
        <v>2.5</v>
      </c>
      <c r="AP17">
        <f t="shared" si="15"/>
        <v>360</v>
      </c>
      <c r="AQ17" s="1">
        <f t="shared" si="12"/>
        <v>11.25</v>
      </c>
      <c r="AT17">
        <v>101</v>
      </c>
      <c r="AU17">
        <v>1</v>
      </c>
      <c r="AV17">
        <v>2.5</v>
      </c>
      <c r="AW17">
        <f t="shared" si="1"/>
        <v>252.5</v>
      </c>
      <c r="AX17" s="1">
        <f t="shared" si="2"/>
        <v>7.890625</v>
      </c>
      <c r="BA17">
        <v>263</v>
      </c>
      <c r="BB17">
        <v>1</v>
      </c>
      <c r="BC17">
        <v>2.5</v>
      </c>
      <c r="BD17">
        <f t="shared" si="13"/>
        <v>657.5</v>
      </c>
      <c r="BE17" s="1">
        <f t="shared" si="14"/>
        <v>20.546875</v>
      </c>
    </row>
    <row r="18" spans="2:57" ht="12">
      <c r="B18">
        <v>30</v>
      </c>
      <c r="C18" t="s">
        <v>36</v>
      </c>
      <c r="D18">
        <v>343</v>
      </c>
      <c r="E18">
        <v>1</v>
      </c>
      <c r="F18">
        <v>2.5</v>
      </c>
      <c r="G18">
        <f t="shared" si="3"/>
        <v>857.5</v>
      </c>
      <c r="H18" s="1">
        <f t="shared" si="4"/>
        <v>26.796875</v>
      </c>
      <c r="O18" s="1"/>
      <c r="R18">
        <v>363</v>
      </c>
      <c r="S18">
        <v>1</v>
      </c>
      <c r="T18">
        <v>2.5</v>
      </c>
      <c r="U18">
        <f t="shared" si="7"/>
        <v>907.5</v>
      </c>
      <c r="V18" s="1">
        <f t="shared" si="8"/>
        <v>28.359375</v>
      </c>
      <c r="AC18" s="1">
        <f t="shared" si="10"/>
        <v>0</v>
      </c>
      <c r="AF18" s="4">
        <v>252</v>
      </c>
      <c r="AG18">
        <v>1</v>
      </c>
      <c r="AH18">
        <v>2.5</v>
      </c>
      <c r="AI18">
        <f t="shared" si="11"/>
        <v>630</v>
      </c>
      <c r="AJ18" s="1">
        <f t="shared" si="0"/>
        <v>19.6875</v>
      </c>
      <c r="AM18" s="4"/>
      <c r="AQ18" s="1"/>
      <c r="AT18">
        <v>313</v>
      </c>
      <c r="AU18">
        <v>1</v>
      </c>
      <c r="AV18">
        <v>2.5</v>
      </c>
      <c r="AW18">
        <f t="shared" si="1"/>
        <v>782.5</v>
      </c>
      <c r="AX18" s="1">
        <f t="shared" si="2"/>
        <v>24.453125</v>
      </c>
      <c r="BD18">
        <f t="shared" si="13"/>
        <v>0</v>
      </c>
      <c r="BE18" s="1">
        <f t="shared" si="14"/>
        <v>0</v>
      </c>
    </row>
    <row r="19" spans="2:58" ht="12">
      <c r="B19">
        <v>30</v>
      </c>
      <c r="C19">
        <v>1</v>
      </c>
      <c r="D19">
        <v>330</v>
      </c>
      <c r="E19">
        <v>1</v>
      </c>
      <c r="F19">
        <v>2.5</v>
      </c>
      <c r="G19">
        <f t="shared" si="3"/>
        <v>825</v>
      </c>
      <c r="H19" s="1">
        <f t="shared" si="4"/>
        <v>25.78125</v>
      </c>
      <c r="I19" s="1">
        <f>AVERAGE(H19:H21)</f>
        <v>26.328125</v>
      </c>
      <c r="J19" s="1"/>
      <c r="K19">
        <v>319</v>
      </c>
      <c r="L19">
        <v>1</v>
      </c>
      <c r="M19">
        <v>2.5</v>
      </c>
      <c r="N19">
        <f t="shared" si="5"/>
        <v>797.5</v>
      </c>
      <c r="O19" s="1">
        <f t="shared" si="6"/>
        <v>24.921875</v>
      </c>
      <c r="P19" s="1">
        <f>AVERAGE(O19:O21)</f>
        <v>24.401041666666668</v>
      </c>
      <c r="Q19" s="1"/>
      <c r="R19">
        <v>327</v>
      </c>
      <c r="S19">
        <v>1</v>
      </c>
      <c r="T19">
        <v>2.5</v>
      </c>
      <c r="U19">
        <f t="shared" si="7"/>
        <v>817.5</v>
      </c>
      <c r="V19" s="1">
        <f t="shared" si="8"/>
        <v>25.546875</v>
      </c>
      <c r="W19" s="1">
        <f>AVERAGE(V19:V21)</f>
        <v>25.364583333333332</v>
      </c>
      <c r="X19" s="1"/>
      <c r="Y19">
        <v>322</v>
      </c>
      <c r="Z19">
        <v>1</v>
      </c>
      <c r="AA19">
        <v>2.5</v>
      </c>
      <c r="AB19">
        <f t="shared" si="9"/>
        <v>805</v>
      </c>
      <c r="AC19" s="1">
        <f t="shared" si="10"/>
        <v>25.15625</v>
      </c>
      <c r="AD19" s="1">
        <f>AVERAGE(AC19:AC21)</f>
        <v>24.088541666666668</v>
      </c>
      <c r="AE19" s="1"/>
      <c r="AF19" s="4">
        <v>270</v>
      </c>
      <c r="AG19">
        <v>1</v>
      </c>
      <c r="AH19">
        <v>2.5</v>
      </c>
      <c r="AI19">
        <f t="shared" si="11"/>
        <v>675</v>
      </c>
      <c r="AJ19" s="1">
        <f t="shared" si="0"/>
        <v>21.09375</v>
      </c>
      <c r="AK19" s="1">
        <f>AVERAGE(AJ19:AJ21)</f>
        <v>21.5625</v>
      </c>
      <c r="AL19" s="1"/>
      <c r="AM19" s="4">
        <v>322</v>
      </c>
      <c r="AN19">
        <v>1</v>
      </c>
      <c r="AO19">
        <v>2.5</v>
      </c>
      <c r="AP19">
        <f t="shared" si="15"/>
        <v>805</v>
      </c>
      <c r="AQ19" s="1">
        <f t="shared" si="12"/>
        <v>25.15625</v>
      </c>
      <c r="AR19" s="1">
        <f>AVERAGE(AQ19:AQ21)</f>
        <v>24.114583333333332</v>
      </c>
      <c r="AS19" s="1"/>
      <c r="AT19">
        <v>345</v>
      </c>
      <c r="AU19">
        <v>1</v>
      </c>
      <c r="AV19">
        <v>2.5</v>
      </c>
      <c r="AW19">
        <f t="shared" si="1"/>
        <v>862.5</v>
      </c>
      <c r="AX19" s="1">
        <f t="shared" si="2"/>
        <v>26.953125</v>
      </c>
      <c r="AY19" s="1">
        <f>AVERAGE(AX19:AX21)</f>
        <v>25.885416666666668</v>
      </c>
      <c r="AZ19" s="1"/>
      <c r="BA19">
        <v>496</v>
      </c>
      <c r="BB19">
        <v>1</v>
      </c>
      <c r="BC19">
        <v>2.5</v>
      </c>
      <c r="BD19">
        <f t="shared" si="13"/>
        <v>1240</v>
      </c>
      <c r="BE19" s="1">
        <f t="shared" si="14"/>
        <v>38.75</v>
      </c>
      <c r="BF19" s="1">
        <f>AVERAGE(BE19:BE21)</f>
        <v>38.776041666666664</v>
      </c>
    </row>
    <row r="20" spans="2:57" ht="12">
      <c r="B20">
        <v>30</v>
      </c>
      <c r="C20">
        <v>2</v>
      </c>
      <c r="D20">
        <v>341</v>
      </c>
      <c r="E20">
        <v>1</v>
      </c>
      <c r="F20">
        <v>2.5</v>
      </c>
      <c r="G20">
        <f t="shared" si="3"/>
        <v>852.5</v>
      </c>
      <c r="H20" s="1">
        <f t="shared" si="4"/>
        <v>26.640625</v>
      </c>
      <c r="K20">
        <v>314</v>
      </c>
      <c r="L20">
        <v>1</v>
      </c>
      <c r="M20">
        <v>2.5</v>
      </c>
      <c r="N20">
        <f t="shared" si="5"/>
        <v>785</v>
      </c>
      <c r="O20" s="1">
        <f t="shared" si="6"/>
        <v>24.53125</v>
      </c>
      <c r="R20">
        <v>334</v>
      </c>
      <c r="S20">
        <v>1</v>
      </c>
      <c r="T20">
        <v>2.5</v>
      </c>
      <c r="U20">
        <f t="shared" si="7"/>
        <v>835</v>
      </c>
      <c r="V20" s="1">
        <f t="shared" si="8"/>
        <v>26.09375</v>
      </c>
      <c r="Y20">
        <v>317</v>
      </c>
      <c r="Z20">
        <v>1</v>
      </c>
      <c r="AA20">
        <v>2.5</v>
      </c>
      <c r="AB20">
        <f t="shared" si="9"/>
        <v>792.5</v>
      </c>
      <c r="AC20" s="1">
        <f t="shared" si="10"/>
        <v>24.765625</v>
      </c>
      <c r="AF20" s="4">
        <v>280</v>
      </c>
      <c r="AG20">
        <v>1</v>
      </c>
      <c r="AH20">
        <v>2.5</v>
      </c>
      <c r="AI20">
        <f t="shared" si="11"/>
        <v>700</v>
      </c>
      <c r="AJ20" s="1">
        <f t="shared" si="0"/>
        <v>21.875</v>
      </c>
      <c r="AM20" s="4">
        <v>301</v>
      </c>
      <c r="AN20">
        <v>1</v>
      </c>
      <c r="AO20">
        <v>2.5</v>
      </c>
      <c r="AP20">
        <f t="shared" si="15"/>
        <v>752.5</v>
      </c>
      <c r="AQ20" s="1">
        <f t="shared" si="12"/>
        <v>23.515625</v>
      </c>
      <c r="AT20">
        <v>326</v>
      </c>
      <c r="AU20">
        <v>1</v>
      </c>
      <c r="AV20">
        <v>2.5</v>
      </c>
      <c r="AW20">
        <f t="shared" si="1"/>
        <v>815</v>
      </c>
      <c r="AX20" s="1">
        <f t="shared" si="2"/>
        <v>25.46875</v>
      </c>
      <c r="BA20">
        <v>496</v>
      </c>
      <c r="BB20">
        <v>1</v>
      </c>
      <c r="BC20">
        <v>2.5</v>
      </c>
      <c r="BD20">
        <f t="shared" si="13"/>
        <v>1240</v>
      </c>
      <c r="BE20" s="1">
        <f t="shared" si="14"/>
        <v>38.75</v>
      </c>
    </row>
    <row r="21" spans="2:57" ht="12">
      <c r="B21">
        <v>30</v>
      </c>
      <c r="C21">
        <v>3</v>
      </c>
      <c r="D21">
        <v>340</v>
      </c>
      <c r="E21">
        <v>1</v>
      </c>
      <c r="F21">
        <v>2.5</v>
      </c>
      <c r="G21">
        <f t="shared" si="3"/>
        <v>850</v>
      </c>
      <c r="H21" s="1">
        <f t="shared" si="4"/>
        <v>26.5625</v>
      </c>
      <c r="K21">
        <v>304</v>
      </c>
      <c r="L21">
        <v>1</v>
      </c>
      <c r="M21">
        <v>2.5</v>
      </c>
      <c r="N21">
        <f t="shared" si="5"/>
        <v>760</v>
      </c>
      <c r="O21" s="1">
        <f t="shared" si="6"/>
        <v>23.75</v>
      </c>
      <c r="R21">
        <v>313</v>
      </c>
      <c r="S21">
        <v>1</v>
      </c>
      <c r="T21">
        <v>2.5</v>
      </c>
      <c r="U21">
        <f t="shared" si="7"/>
        <v>782.5</v>
      </c>
      <c r="V21" s="1">
        <f t="shared" si="8"/>
        <v>24.453125</v>
      </c>
      <c r="Y21">
        <v>286</v>
      </c>
      <c r="Z21">
        <v>1</v>
      </c>
      <c r="AA21">
        <v>2.5</v>
      </c>
      <c r="AB21">
        <f t="shared" si="9"/>
        <v>715</v>
      </c>
      <c r="AC21" s="1">
        <f t="shared" si="10"/>
        <v>22.34375</v>
      </c>
      <c r="AF21" s="4">
        <v>278</v>
      </c>
      <c r="AG21">
        <v>1</v>
      </c>
      <c r="AH21">
        <v>2.5</v>
      </c>
      <c r="AI21">
        <f t="shared" si="11"/>
        <v>695</v>
      </c>
      <c r="AJ21" s="1">
        <f t="shared" si="0"/>
        <v>21.71875</v>
      </c>
      <c r="AM21" s="4">
        <v>303</v>
      </c>
      <c r="AN21">
        <v>1</v>
      </c>
      <c r="AO21">
        <v>2.5</v>
      </c>
      <c r="AP21">
        <f t="shared" si="15"/>
        <v>757.5</v>
      </c>
      <c r="AQ21" s="1">
        <f t="shared" si="12"/>
        <v>23.671875</v>
      </c>
      <c r="AT21">
        <v>323</v>
      </c>
      <c r="AU21">
        <v>1</v>
      </c>
      <c r="AV21">
        <v>2.5</v>
      </c>
      <c r="AW21">
        <f t="shared" si="1"/>
        <v>807.5</v>
      </c>
      <c r="AX21" s="1">
        <f t="shared" si="2"/>
        <v>25.234375</v>
      </c>
      <c r="BA21">
        <v>497</v>
      </c>
      <c r="BB21">
        <v>1</v>
      </c>
      <c r="BC21">
        <v>2.5</v>
      </c>
      <c r="BD21">
        <f t="shared" si="13"/>
        <v>1242.5</v>
      </c>
      <c r="BE21" s="1">
        <f t="shared" si="14"/>
        <v>38.828125</v>
      </c>
    </row>
    <row r="22" spans="2:57" ht="12">
      <c r="B22">
        <v>90</v>
      </c>
      <c r="C22" t="s">
        <v>36</v>
      </c>
      <c r="D22">
        <v>519</v>
      </c>
      <c r="E22">
        <v>2</v>
      </c>
      <c r="F22">
        <v>2.5</v>
      </c>
      <c r="G22">
        <f t="shared" si="3"/>
        <v>2595</v>
      </c>
      <c r="H22" s="1">
        <f t="shared" si="4"/>
        <v>81.09375</v>
      </c>
      <c r="O22" s="1"/>
      <c r="R22">
        <v>544</v>
      </c>
      <c r="S22">
        <v>2</v>
      </c>
      <c r="T22">
        <v>2.5</v>
      </c>
      <c r="U22">
        <f t="shared" si="7"/>
        <v>2720</v>
      </c>
      <c r="V22" s="1">
        <f t="shared" si="8"/>
        <v>85</v>
      </c>
      <c r="AC22" s="1">
        <f t="shared" si="10"/>
        <v>0</v>
      </c>
      <c r="AF22" s="4">
        <v>450</v>
      </c>
      <c r="AG22">
        <v>2</v>
      </c>
      <c r="AH22">
        <v>2.5</v>
      </c>
      <c r="AI22">
        <f t="shared" si="11"/>
        <v>2250</v>
      </c>
      <c r="AJ22" s="1">
        <f t="shared" si="0"/>
        <v>70.3125</v>
      </c>
      <c r="AM22" s="4"/>
      <c r="AQ22" s="1"/>
      <c r="AT22">
        <v>534</v>
      </c>
      <c r="AU22">
        <v>2</v>
      </c>
      <c r="AV22">
        <v>2.5</v>
      </c>
      <c r="AW22">
        <f t="shared" si="1"/>
        <v>2670</v>
      </c>
      <c r="AX22" s="1">
        <f t="shared" si="2"/>
        <v>83.4375</v>
      </c>
      <c r="BD22">
        <f t="shared" si="13"/>
        <v>0</v>
      </c>
      <c r="BE22" s="1">
        <f t="shared" si="14"/>
        <v>0</v>
      </c>
    </row>
    <row r="23" spans="2:58" ht="12">
      <c r="B23">
        <v>90</v>
      </c>
      <c r="C23">
        <v>1</v>
      </c>
      <c r="D23">
        <v>533</v>
      </c>
      <c r="E23">
        <v>2</v>
      </c>
      <c r="F23">
        <v>2.5</v>
      </c>
      <c r="G23">
        <f t="shared" si="3"/>
        <v>2665</v>
      </c>
      <c r="H23" s="1">
        <f t="shared" si="4"/>
        <v>83.28125</v>
      </c>
      <c r="I23" s="1">
        <f>AVERAGE(H23:H25)</f>
        <v>83.02083333333333</v>
      </c>
      <c r="J23" s="1"/>
      <c r="K23">
        <v>529</v>
      </c>
      <c r="L23">
        <v>2</v>
      </c>
      <c r="M23">
        <v>2.5</v>
      </c>
      <c r="N23">
        <f t="shared" si="5"/>
        <v>2645</v>
      </c>
      <c r="O23" s="1">
        <f t="shared" si="6"/>
        <v>82.65625</v>
      </c>
      <c r="P23" s="1">
        <f>AVERAGE(O23:O25)</f>
        <v>82.55208333333333</v>
      </c>
      <c r="Q23" s="1"/>
      <c r="R23">
        <v>530</v>
      </c>
      <c r="S23">
        <v>2</v>
      </c>
      <c r="T23">
        <v>2.5</v>
      </c>
      <c r="U23">
        <f t="shared" si="7"/>
        <v>2650</v>
      </c>
      <c r="V23" s="1">
        <f t="shared" si="8"/>
        <v>82.8125</v>
      </c>
      <c r="W23" s="1">
        <f>AVERAGE(V23:V25)</f>
        <v>83.75</v>
      </c>
      <c r="X23" s="1"/>
      <c r="Y23">
        <v>482</v>
      </c>
      <c r="Z23">
        <v>2</v>
      </c>
      <c r="AA23">
        <v>2.5</v>
      </c>
      <c r="AB23">
        <f t="shared" si="9"/>
        <v>2410</v>
      </c>
      <c r="AC23" s="1">
        <f t="shared" si="10"/>
        <v>75.3125</v>
      </c>
      <c r="AD23" s="1">
        <f>AVERAGE(AC23:AC25)</f>
        <v>76.92708333333333</v>
      </c>
      <c r="AE23" s="1"/>
      <c r="AF23" s="4">
        <v>484</v>
      </c>
      <c r="AG23">
        <v>2</v>
      </c>
      <c r="AH23">
        <v>2.5</v>
      </c>
      <c r="AI23">
        <f t="shared" si="11"/>
        <v>2420</v>
      </c>
      <c r="AJ23" s="1">
        <f t="shared" si="0"/>
        <v>75.625</v>
      </c>
      <c r="AK23" s="1">
        <f>AVERAGE(AJ23:AJ25)</f>
        <v>68.85416666666667</v>
      </c>
      <c r="AL23" s="1"/>
      <c r="AM23" s="4">
        <v>455</v>
      </c>
      <c r="AN23">
        <v>2</v>
      </c>
      <c r="AO23">
        <v>2.5</v>
      </c>
      <c r="AP23">
        <f t="shared" si="15"/>
        <v>2275</v>
      </c>
      <c r="AQ23" s="1">
        <f t="shared" si="12"/>
        <v>71.09375</v>
      </c>
      <c r="AR23" s="1">
        <f>AVERAGE(AQ23:AQ25)</f>
        <v>70.05208333333333</v>
      </c>
      <c r="AS23" s="1"/>
      <c r="AT23">
        <v>542</v>
      </c>
      <c r="AU23">
        <v>2</v>
      </c>
      <c r="AV23">
        <v>2.5</v>
      </c>
      <c r="AW23">
        <f t="shared" si="1"/>
        <v>2710</v>
      </c>
      <c r="AX23" s="1">
        <f t="shared" si="2"/>
        <v>84.6875</v>
      </c>
      <c r="AY23" s="1">
        <f>AVERAGE(AX23:AX25)</f>
        <v>83.17708333333333</v>
      </c>
      <c r="AZ23" s="1"/>
      <c r="BA23">
        <v>607</v>
      </c>
      <c r="BB23">
        <v>2</v>
      </c>
      <c r="BC23">
        <v>2.5</v>
      </c>
      <c r="BD23">
        <f t="shared" si="13"/>
        <v>3035</v>
      </c>
      <c r="BE23" s="1">
        <f t="shared" si="14"/>
        <v>94.84375</v>
      </c>
      <c r="BF23" s="1">
        <f>AVERAGE(BE23:BE25)</f>
        <v>91.45833333333333</v>
      </c>
    </row>
    <row r="24" spans="2:57" ht="12">
      <c r="B24">
        <v>90</v>
      </c>
      <c r="C24">
        <v>2</v>
      </c>
      <c r="D24">
        <v>522</v>
      </c>
      <c r="E24">
        <v>2</v>
      </c>
      <c r="F24">
        <v>2.5</v>
      </c>
      <c r="G24">
        <f t="shared" si="3"/>
        <v>2610</v>
      </c>
      <c r="H24" s="1">
        <f t="shared" si="4"/>
        <v>81.5625</v>
      </c>
      <c r="K24">
        <v>528</v>
      </c>
      <c r="L24">
        <v>2</v>
      </c>
      <c r="M24">
        <v>2.5</v>
      </c>
      <c r="N24">
        <f t="shared" si="5"/>
        <v>2640</v>
      </c>
      <c r="O24" s="1">
        <f t="shared" si="6"/>
        <v>82.5</v>
      </c>
      <c r="R24">
        <v>542</v>
      </c>
      <c r="S24">
        <v>2</v>
      </c>
      <c r="T24">
        <v>2.5</v>
      </c>
      <c r="U24">
        <f t="shared" si="7"/>
        <v>2710</v>
      </c>
      <c r="V24" s="1">
        <f t="shared" si="8"/>
        <v>84.6875</v>
      </c>
      <c r="Y24">
        <v>503</v>
      </c>
      <c r="Z24">
        <v>2</v>
      </c>
      <c r="AA24">
        <v>2.5</v>
      </c>
      <c r="AB24">
        <f t="shared" si="9"/>
        <v>2515</v>
      </c>
      <c r="AC24" s="1">
        <f t="shared" si="10"/>
        <v>78.59375</v>
      </c>
      <c r="AF24" s="4">
        <v>429</v>
      </c>
      <c r="AG24">
        <v>2</v>
      </c>
      <c r="AH24">
        <v>2.5</v>
      </c>
      <c r="AI24">
        <f t="shared" si="11"/>
        <v>2145</v>
      </c>
      <c r="AJ24" s="1">
        <f t="shared" si="0"/>
        <v>67.03125</v>
      </c>
      <c r="AM24" s="4">
        <v>451</v>
      </c>
      <c r="AN24">
        <v>2</v>
      </c>
      <c r="AO24">
        <v>2.5</v>
      </c>
      <c r="AP24">
        <f t="shared" si="15"/>
        <v>2255</v>
      </c>
      <c r="AQ24" s="1">
        <f t="shared" si="12"/>
        <v>70.46875</v>
      </c>
      <c r="AT24">
        <v>521</v>
      </c>
      <c r="AU24">
        <v>2</v>
      </c>
      <c r="AV24">
        <v>2.5</v>
      </c>
      <c r="AW24">
        <f t="shared" si="1"/>
        <v>2605</v>
      </c>
      <c r="AX24" s="1">
        <f t="shared" si="2"/>
        <v>81.40625</v>
      </c>
      <c r="BA24">
        <v>580</v>
      </c>
      <c r="BB24">
        <v>2</v>
      </c>
      <c r="BC24">
        <v>2.5</v>
      </c>
      <c r="BD24">
        <f t="shared" si="13"/>
        <v>2900</v>
      </c>
      <c r="BE24" s="1">
        <f t="shared" si="14"/>
        <v>90.625</v>
      </c>
    </row>
    <row r="25" spans="2:57" ht="12">
      <c r="B25">
        <v>90</v>
      </c>
      <c r="C25">
        <v>3</v>
      </c>
      <c r="D25">
        <v>539</v>
      </c>
      <c r="E25">
        <v>2</v>
      </c>
      <c r="F25">
        <v>2.5</v>
      </c>
      <c r="G25">
        <f t="shared" si="3"/>
        <v>2695</v>
      </c>
      <c r="H25" s="1">
        <f t="shared" si="4"/>
        <v>84.21875</v>
      </c>
      <c r="K25">
        <v>528</v>
      </c>
      <c r="L25">
        <v>2</v>
      </c>
      <c r="M25">
        <v>2.5</v>
      </c>
      <c r="N25">
        <f t="shared" si="5"/>
        <v>2640</v>
      </c>
      <c r="O25" s="1">
        <f t="shared" si="6"/>
        <v>82.5</v>
      </c>
      <c r="R25">
        <v>536</v>
      </c>
      <c r="S25">
        <v>2</v>
      </c>
      <c r="T25">
        <v>2.5</v>
      </c>
      <c r="U25">
        <f t="shared" si="7"/>
        <v>2680</v>
      </c>
      <c r="V25" s="1">
        <f t="shared" si="8"/>
        <v>83.75</v>
      </c>
      <c r="Y25">
        <v>492</v>
      </c>
      <c r="Z25">
        <v>2</v>
      </c>
      <c r="AA25">
        <v>2.5</v>
      </c>
      <c r="AB25">
        <f t="shared" si="9"/>
        <v>2460</v>
      </c>
      <c r="AC25" s="1">
        <f t="shared" si="10"/>
        <v>76.875</v>
      </c>
      <c r="AF25" s="4">
        <v>409</v>
      </c>
      <c r="AG25">
        <v>2</v>
      </c>
      <c r="AH25">
        <v>2.5</v>
      </c>
      <c r="AI25">
        <f t="shared" si="11"/>
        <v>2045</v>
      </c>
      <c r="AJ25" s="1">
        <f t="shared" si="0"/>
        <v>63.90625</v>
      </c>
      <c r="AM25" s="4">
        <v>439</v>
      </c>
      <c r="AN25">
        <v>2</v>
      </c>
      <c r="AO25">
        <v>2.5</v>
      </c>
      <c r="AP25">
        <f>AM25*AN25*AO25</f>
        <v>2195</v>
      </c>
      <c r="AQ25" s="1">
        <f t="shared" si="12"/>
        <v>68.59375</v>
      </c>
      <c r="AT25">
        <v>534</v>
      </c>
      <c r="AU25">
        <v>2</v>
      </c>
      <c r="AV25">
        <v>2.5</v>
      </c>
      <c r="AW25">
        <f t="shared" si="1"/>
        <v>2670</v>
      </c>
      <c r="AX25" s="1">
        <f t="shared" si="2"/>
        <v>83.4375</v>
      </c>
      <c r="BA25">
        <v>569</v>
      </c>
      <c r="BB25">
        <v>2</v>
      </c>
      <c r="BC25">
        <v>2.5</v>
      </c>
      <c r="BD25">
        <f t="shared" si="13"/>
        <v>2845</v>
      </c>
      <c r="BE25" s="1">
        <f t="shared" si="14"/>
        <v>88.90625</v>
      </c>
    </row>
    <row r="29" ht="12">
      <c r="A29" t="s">
        <v>50</v>
      </c>
    </row>
    <row r="30" spans="2:9" ht="12">
      <c r="B30" s="3"/>
      <c r="C30" s="3"/>
      <c r="D30" s="3"/>
      <c r="E30" s="3"/>
      <c r="F30" s="3"/>
      <c r="G30" s="3"/>
      <c r="H30" s="3"/>
      <c r="I30" s="3"/>
    </row>
    <row r="31" ht="12">
      <c r="A31" t="s">
        <v>89</v>
      </c>
    </row>
    <row r="32" spans="1:9" ht="12">
      <c r="A32" t="s">
        <v>90</v>
      </c>
      <c r="B32" s="1"/>
      <c r="C32" s="1"/>
      <c r="D32" s="1"/>
      <c r="E32" s="1"/>
      <c r="F32" s="1"/>
      <c r="G32" s="1"/>
      <c r="H32" s="1"/>
      <c r="I32" s="1"/>
    </row>
    <row r="33" spans="2:9" ht="12">
      <c r="B33" s="1"/>
      <c r="C33" s="1"/>
      <c r="D33" s="1"/>
      <c r="E33" s="1"/>
      <c r="F33" s="1"/>
      <c r="G33" s="1"/>
      <c r="H33" s="1"/>
      <c r="I33" s="1"/>
    </row>
    <row r="34" spans="2:9" ht="12">
      <c r="B34" s="1"/>
      <c r="C34" s="1"/>
      <c r="D34" s="1"/>
      <c r="E34" s="1"/>
      <c r="F34" s="1"/>
      <c r="G34" s="1"/>
      <c r="H34" s="1"/>
      <c r="I34" s="1"/>
    </row>
    <row r="35" spans="2:9" ht="12">
      <c r="B35" s="1"/>
      <c r="C35" s="1"/>
      <c r="D35" s="1"/>
      <c r="E35" s="1"/>
      <c r="F35" s="1"/>
      <c r="G35" s="1"/>
      <c r="H35" s="1"/>
      <c r="I35" s="1"/>
    </row>
    <row r="36" spans="2:9" ht="12">
      <c r="B36" s="1"/>
      <c r="C36" s="1"/>
      <c r="D36" s="1"/>
      <c r="E36" s="1"/>
      <c r="F36" s="1"/>
      <c r="G36" s="1"/>
      <c r="H36" s="1"/>
      <c r="I36" s="1"/>
    </row>
    <row r="39" spans="3:7" ht="12">
      <c r="C39" t="s">
        <v>0</v>
      </c>
      <c r="D39" t="s">
        <v>46</v>
      </c>
      <c r="E39" t="s">
        <v>47</v>
      </c>
      <c r="F39" t="s">
        <v>48</v>
      </c>
      <c r="G39" t="s">
        <v>49</v>
      </c>
    </row>
    <row r="40" spans="1:7" ht="12">
      <c r="A40" t="s">
        <v>33</v>
      </c>
      <c r="B40" s="3">
        <v>41551</v>
      </c>
      <c r="C40" s="1">
        <v>0.15625</v>
      </c>
      <c r="D40" s="1">
        <v>2.8645833333333335</v>
      </c>
      <c r="E40" s="1">
        <v>9.791666666666666</v>
      </c>
      <c r="F40" s="1">
        <v>26.328125</v>
      </c>
      <c r="G40" s="1">
        <v>83.02083333333333</v>
      </c>
    </row>
    <row r="41" spans="1:7" ht="12">
      <c r="A41" t="s">
        <v>43</v>
      </c>
      <c r="B41" s="3">
        <v>41554</v>
      </c>
      <c r="C41" s="1">
        <v>-0.10416666666666667</v>
      </c>
      <c r="D41" s="1">
        <v>0.8333333333333334</v>
      </c>
      <c r="E41" s="1">
        <v>7.838541666666667</v>
      </c>
      <c r="F41" s="1">
        <v>24.401041666666668</v>
      </c>
      <c r="G41" s="1">
        <v>82.55208333333333</v>
      </c>
    </row>
    <row r="42" spans="1:7" ht="12">
      <c r="A42" t="s">
        <v>33</v>
      </c>
      <c r="B42" s="3">
        <v>41554</v>
      </c>
      <c r="C42" s="1">
        <v>0.4947916666666667</v>
      </c>
      <c r="D42" s="1">
        <v>3.125</v>
      </c>
      <c r="E42" s="1">
        <v>9.635416666666666</v>
      </c>
      <c r="F42" s="1">
        <v>25.364583333333332</v>
      </c>
      <c r="G42" s="1">
        <v>83.75</v>
      </c>
    </row>
    <row r="43" spans="1:7" ht="12">
      <c r="A43" t="s">
        <v>43</v>
      </c>
      <c r="B43" s="3">
        <v>41556</v>
      </c>
      <c r="C43" s="1">
        <v>0.5729166666666666</v>
      </c>
      <c r="D43" s="1">
        <v>2.890625</v>
      </c>
      <c r="E43" s="1">
        <v>9.296875</v>
      </c>
      <c r="F43" s="1">
        <v>24.088541666666668</v>
      </c>
      <c r="G43" s="1">
        <v>76.92708333333333</v>
      </c>
    </row>
    <row r="44" spans="1:7" ht="12">
      <c r="A44" t="s">
        <v>33</v>
      </c>
      <c r="B44" s="3">
        <v>41556</v>
      </c>
      <c r="C44" s="1">
        <v>0.052083333333333336</v>
      </c>
      <c r="D44" s="1">
        <v>2.34375</v>
      </c>
      <c r="E44" s="1">
        <v>7.838541666666667</v>
      </c>
      <c r="F44" s="1">
        <v>21.5625</v>
      </c>
      <c r="G44" s="1">
        <v>68.85416666666667</v>
      </c>
    </row>
    <row r="45" spans="1:7" ht="12">
      <c r="A45" t="s">
        <v>43</v>
      </c>
      <c r="B45" s="3">
        <v>41558</v>
      </c>
      <c r="C45" s="1">
        <v>1.640625</v>
      </c>
      <c r="D45" s="1">
        <v>4.010416666666667</v>
      </c>
      <c r="E45" s="1">
        <v>10.078125</v>
      </c>
      <c r="F45" s="1">
        <v>24.114583333333332</v>
      </c>
      <c r="G45" s="1">
        <v>70.05208333333333</v>
      </c>
    </row>
    <row r="46" spans="1:7" ht="12">
      <c r="A46" t="s">
        <v>33</v>
      </c>
      <c r="B46" s="3">
        <v>41558</v>
      </c>
      <c r="C46" s="1">
        <v>0.10416666666666667</v>
      </c>
      <c r="D46" s="1">
        <v>2.5260416666666665</v>
      </c>
      <c r="E46" s="1">
        <v>8.255208333333334</v>
      </c>
      <c r="F46" s="1">
        <v>25.885416666666668</v>
      </c>
      <c r="G46" s="1">
        <v>83.17708333333333</v>
      </c>
    </row>
    <row r="47" spans="1:7" ht="12">
      <c r="A47" t="s">
        <v>43</v>
      </c>
      <c r="B47" s="3">
        <v>41561</v>
      </c>
      <c r="C47" s="1">
        <v>10.859375</v>
      </c>
      <c r="D47" s="1">
        <v>13.515625</v>
      </c>
      <c r="E47" s="1">
        <v>20.677083333333332</v>
      </c>
      <c r="F47" s="1">
        <v>38.776041666666664</v>
      </c>
      <c r="G47" s="1">
        <v>91.45833333333333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3" width="9.7109375" style="0" customWidth="1"/>
    <col min="4" max="4" width="13.421875" style="0" customWidth="1"/>
    <col min="5" max="31" width="9.7109375" style="0" customWidth="1"/>
  </cols>
  <sheetData>
    <row r="1" ht="12">
      <c r="A1" t="s">
        <v>92</v>
      </c>
    </row>
    <row r="2" ht="12">
      <c r="A2" t="s">
        <v>93</v>
      </c>
    </row>
    <row r="3" ht="12">
      <c r="A3" t="s">
        <v>94</v>
      </c>
    </row>
    <row r="4" ht="12">
      <c r="A4" t="s">
        <v>96</v>
      </c>
    </row>
    <row r="5" ht="12">
      <c r="A5" t="s">
        <v>91</v>
      </c>
    </row>
    <row r="6" ht="12">
      <c r="A6" t="s">
        <v>95</v>
      </c>
    </row>
    <row r="7" ht="12">
      <c r="A7" t="s">
        <v>97</v>
      </c>
    </row>
    <row r="8" ht="12">
      <c r="A8" t="s">
        <v>99</v>
      </c>
    </row>
    <row r="11" spans="8:12" ht="12">
      <c r="H11" t="s">
        <v>102</v>
      </c>
      <c r="L11" t="s">
        <v>102</v>
      </c>
    </row>
    <row r="12" spans="1:18" ht="12">
      <c r="A12" t="s">
        <v>5</v>
      </c>
      <c r="C12" t="s">
        <v>100</v>
      </c>
      <c r="D12" t="s">
        <v>100</v>
      </c>
      <c r="E12" t="s">
        <v>21</v>
      </c>
      <c r="G12" t="s">
        <v>31</v>
      </c>
      <c r="K12" t="s">
        <v>32</v>
      </c>
      <c r="O12" t="s">
        <v>16</v>
      </c>
      <c r="P12" t="s">
        <v>23</v>
      </c>
      <c r="R12" t="s">
        <v>23</v>
      </c>
    </row>
    <row r="13" spans="1:22" ht="12">
      <c r="A13" t="s">
        <v>17</v>
      </c>
      <c r="B13" t="s">
        <v>19</v>
      </c>
      <c r="C13" t="s">
        <v>26</v>
      </c>
      <c r="D13" t="s">
        <v>101</v>
      </c>
      <c r="E13" t="s">
        <v>22</v>
      </c>
      <c r="G13" t="s">
        <v>13</v>
      </c>
      <c r="I13" t="s">
        <v>14</v>
      </c>
      <c r="K13" t="s">
        <v>15</v>
      </c>
      <c r="M13" t="s">
        <v>11</v>
      </c>
      <c r="O13" t="s">
        <v>27</v>
      </c>
      <c r="P13" t="s">
        <v>24</v>
      </c>
      <c r="R13" t="s">
        <v>24</v>
      </c>
      <c r="U13" t="s">
        <v>51</v>
      </c>
      <c r="V13" t="s">
        <v>52</v>
      </c>
    </row>
    <row r="14" spans="1:18" ht="12">
      <c r="A14" t="s">
        <v>18</v>
      </c>
      <c r="B14" t="s">
        <v>20</v>
      </c>
      <c r="G14" t="s">
        <v>10</v>
      </c>
      <c r="H14" t="s">
        <v>10</v>
      </c>
      <c r="I14" t="s">
        <v>12</v>
      </c>
      <c r="K14" t="s">
        <v>10</v>
      </c>
      <c r="L14" t="s">
        <v>10</v>
      </c>
      <c r="M14" t="s">
        <v>12</v>
      </c>
      <c r="O14" t="s">
        <v>28</v>
      </c>
      <c r="P14" t="s">
        <v>25</v>
      </c>
      <c r="R14" t="s">
        <v>29</v>
      </c>
    </row>
    <row r="15" ht="12">
      <c r="U15" t="s">
        <v>53</v>
      </c>
    </row>
    <row r="16" spans="1:19" ht="12">
      <c r="A16">
        <v>0</v>
      </c>
      <c r="B16">
        <v>1</v>
      </c>
      <c r="C16">
        <v>37</v>
      </c>
      <c r="D16">
        <v>12</v>
      </c>
      <c r="E16" s="1">
        <f>C16/(C16+D16)*100</f>
        <v>75.51020408163265</v>
      </c>
      <c r="G16">
        <v>1.9708</v>
      </c>
      <c r="H16">
        <v>1.4484</v>
      </c>
      <c r="I16">
        <f>(G16-H16)*1000</f>
        <v>522.4000000000002</v>
      </c>
      <c r="K16">
        <v>1.5083</v>
      </c>
      <c r="L16">
        <v>1.4553</v>
      </c>
      <c r="M16">
        <f>(K16-L16)*1000</f>
        <v>52.999999999999936</v>
      </c>
      <c r="O16" s="2">
        <f>M16/(I16+M16)</f>
        <v>0.09210983663538395</v>
      </c>
      <c r="P16" s="1">
        <f aca="true" t="shared" si="0" ref="P16:P30">M16/C16</f>
        <v>1.4324324324324307</v>
      </c>
      <c r="Q16" s="1"/>
      <c r="R16" s="1">
        <v>7.054054054054054</v>
      </c>
      <c r="S16" s="1"/>
    </row>
    <row r="17" spans="1:21" ht="12">
      <c r="A17">
        <v>0</v>
      </c>
      <c r="B17">
        <v>2</v>
      </c>
      <c r="C17">
        <v>36</v>
      </c>
      <c r="D17">
        <v>13</v>
      </c>
      <c r="E17" s="1">
        <f aca="true" t="shared" si="1" ref="E17:E30">C17/(C17+D17)*100</f>
        <v>73.46938775510205</v>
      </c>
      <c r="G17">
        <v>1.9365</v>
      </c>
      <c r="H17">
        <v>1.4491</v>
      </c>
      <c r="I17">
        <f aca="true" t="shared" si="2" ref="I17:I30">(G17-H17)*1000</f>
        <v>487.40000000000003</v>
      </c>
      <c r="K17">
        <v>1.5142</v>
      </c>
      <c r="L17">
        <v>1.4552</v>
      </c>
      <c r="M17">
        <f aca="true" t="shared" si="3" ref="M17:M30">(K17-L17)*1000</f>
        <v>58.99999999999994</v>
      </c>
      <c r="O17" s="2">
        <f aca="true" t="shared" si="4" ref="O17:O30">M17/(I17+M17)</f>
        <v>0.10797950219619316</v>
      </c>
      <c r="P17" s="1">
        <f t="shared" si="0"/>
        <v>1.6388888888888873</v>
      </c>
      <c r="Q17" s="1"/>
      <c r="R17" s="1">
        <v>9.025</v>
      </c>
      <c r="S17" s="1"/>
      <c r="U17" s="5" t="s">
        <v>54</v>
      </c>
    </row>
    <row r="18" spans="1:19" ht="12">
      <c r="A18">
        <v>0</v>
      </c>
      <c r="B18">
        <v>3</v>
      </c>
      <c r="C18">
        <v>44</v>
      </c>
      <c r="D18">
        <v>6</v>
      </c>
      <c r="E18" s="1">
        <f t="shared" si="1"/>
        <v>88</v>
      </c>
      <c r="G18">
        <v>1.9671</v>
      </c>
      <c r="H18">
        <v>1.4285</v>
      </c>
      <c r="I18">
        <f t="shared" si="2"/>
        <v>538.6</v>
      </c>
      <c r="K18">
        <v>1.4522</v>
      </c>
      <c r="L18">
        <v>1.3886</v>
      </c>
      <c r="M18">
        <f t="shared" si="3"/>
        <v>63.59999999999988</v>
      </c>
      <c r="O18" s="2">
        <f t="shared" si="4"/>
        <v>0.10561275323812669</v>
      </c>
      <c r="P18" s="1">
        <f t="shared" si="0"/>
        <v>1.4454545454545427</v>
      </c>
      <c r="Q18" s="1"/>
      <c r="R18" s="1">
        <v>7.531818181818181</v>
      </c>
      <c r="S18" s="1"/>
    </row>
    <row r="19" spans="1:23" ht="12">
      <c r="A19">
        <v>3</v>
      </c>
      <c r="B19">
        <v>1</v>
      </c>
      <c r="C19">
        <v>32</v>
      </c>
      <c r="D19">
        <v>15</v>
      </c>
      <c r="E19" s="1">
        <f t="shared" si="1"/>
        <v>68.08510638297872</v>
      </c>
      <c r="G19">
        <v>1.8845</v>
      </c>
      <c r="H19">
        <v>1.4277</v>
      </c>
      <c r="I19">
        <f t="shared" si="2"/>
        <v>456.80000000000007</v>
      </c>
      <c r="K19">
        <v>1.4704</v>
      </c>
      <c r="L19">
        <v>1.4264</v>
      </c>
      <c r="M19">
        <f t="shared" si="3"/>
        <v>44.00000000000004</v>
      </c>
      <c r="O19" s="2">
        <f t="shared" si="4"/>
        <v>0.08785942492012785</v>
      </c>
      <c r="P19" s="1">
        <f t="shared" si="0"/>
        <v>1.3750000000000013</v>
      </c>
      <c r="Q19" s="1"/>
      <c r="R19" s="1">
        <v>7.121875</v>
      </c>
      <c r="S19" s="1"/>
      <c r="U19" t="s">
        <v>55</v>
      </c>
      <c r="V19" t="s">
        <v>56</v>
      </c>
      <c r="W19" t="s">
        <v>57</v>
      </c>
    </row>
    <row r="20" spans="1:19" ht="12">
      <c r="A20">
        <v>3</v>
      </c>
      <c r="B20">
        <v>2</v>
      </c>
      <c r="C20">
        <v>46</v>
      </c>
      <c r="D20">
        <v>4</v>
      </c>
      <c r="E20" s="1">
        <f t="shared" si="1"/>
        <v>92</v>
      </c>
      <c r="G20">
        <v>1.9915</v>
      </c>
      <c r="H20">
        <v>1.4387</v>
      </c>
      <c r="I20">
        <f t="shared" si="2"/>
        <v>552.8</v>
      </c>
      <c r="K20">
        <v>1.4983</v>
      </c>
      <c r="L20">
        <v>1.4271</v>
      </c>
      <c r="M20">
        <f t="shared" si="3"/>
        <v>71.19999999999993</v>
      </c>
      <c r="O20" s="2">
        <f t="shared" si="4"/>
        <v>0.11410256410256402</v>
      </c>
      <c r="P20" s="1">
        <f t="shared" si="0"/>
        <v>1.5478260869565204</v>
      </c>
      <c r="Q20" s="1"/>
      <c r="R20" s="1">
        <v>7.7413043478260875</v>
      </c>
      <c r="S20" s="1"/>
    </row>
    <row r="21" spans="1:23" ht="12">
      <c r="A21">
        <v>3</v>
      </c>
      <c r="B21">
        <v>3</v>
      </c>
      <c r="C21">
        <v>40</v>
      </c>
      <c r="D21">
        <v>9</v>
      </c>
      <c r="E21" s="1">
        <f t="shared" si="1"/>
        <v>81.63265306122449</v>
      </c>
      <c r="G21">
        <v>1.901</v>
      </c>
      <c r="H21">
        <v>1.3791</v>
      </c>
      <c r="I21">
        <f t="shared" si="2"/>
        <v>521.9</v>
      </c>
      <c r="K21">
        <v>1.5043</v>
      </c>
      <c r="L21">
        <v>1.4451</v>
      </c>
      <c r="M21">
        <f t="shared" si="3"/>
        <v>59.19999999999992</v>
      </c>
      <c r="O21" s="2">
        <f t="shared" si="4"/>
        <v>0.10187575288246417</v>
      </c>
      <c r="P21" s="1">
        <f t="shared" si="0"/>
        <v>1.479999999999998</v>
      </c>
      <c r="Q21" s="1"/>
      <c r="R21" s="1">
        <v>7.705</v>
      </c>
      <c r="S21" s="1"/>
      <c r="U21" t="s">
        <v>58</v>
      </c>
      <c r="V21" t="s">
        <v>56</v>
      </c>
      <c r="W21" t="s">
        <v>59</v>
      </c>
    </row>
    <row r="22" spans="1:19" ht="12">
      <c r="A22">
        <v>10</v>
      </c>
      <c r="B22">
        <v>1</v>
      </c>
      <c r="C22">
        <v>45</v>
      </c>
      <c r="D22">
        <v>5</v>
      </c>
      <c r="E22" s="1">
        <f t="shared" si="1"/>
        <v>90</v>
      </c>
      <c r="G22">
        <v>1.9955</v>
      </c>
      <c r="H22">
        <v>1.4442</v>
      </c>
      <c r="I22">
        <f t="shared" si="2"/>
        <v>551.3000000000001</v>
      </c>
      <c r="K22">
        <v>1.4879</v>
      </c>
      <c r="L22">
        <v>1.4352</v>
      </c>
      <c r="M22">
        <f t="shared" si="3"/>
        <v>52.69999999999997</v>
      </c>
      <c r="O22" s="2">
        <f t="shared" si="4"/>
        <v>0.08725165562913902</v>
      </c>
      <c r="P22" s="1">
        <f t="shared" si="0"/>
        <v>1.1711111111111103</v>
      </c>
      <c r="Q22" s="1"/>
      <c r="R22" s="1">
        <v>6.975555555555556</v>
      </c>
      <c r="S22" s="1"/>
    </row>
    <row r="23" spans="1:26" ht="12">
      <c r="A23">
        <v>10</v>
      </c>
      <c r="B23">
        <v>2</v>
      </c>
      <c r="C23">
        <v>44</v>
      </c>
      <c r="D23">
        <v>2</v>
      </c>
      <c r="E23" s="1">
        <f t="shared" si="1"/>
        <v>95.65217391304348</v>
      </c>
      <c r="G23">
        <v>1.963</v>
      </c>
      <c r="H23">
        <v>1.4553</v>
      </c>
      <c r="I23">
        <f t="shared" si="2"/>
        <v>507.70000000000005</v>
      </c>
      <c r="K23">
        <v>1.5138</v>
      </c>
      <c r="L23">
        <v>1.4451</v>
      </c>
      <c r="M23">
        <f t="shared" si="3"/>
        <v>68.69999999999999</v>
      </c>
      <c r="O23" s="2">
        <f t="shared" si="4"/>
        <v>0.11918806384455236</v>
      </c>
      <c r="P23" s="1">
        <f t="shared" si="0"/>
        <v>1.561363636363636</v>
      </c>
      <c r="Q23" s="1"/>
      <c r="R23" s="1">
        <v>9.495454545454546</v>
      </c>
      <c r="S23" s="1"/>
      <c r="U23" t="s">
        <v>60</v>
      </c>
      <c r="V23" t="s">
        <v>61</v>
      </c>
      <c r="W23" t="s">
        <v>62</v>
      </c>
      <c r="X23" t="s">
        <v>23</v>
      </c>
      <c r="Y23" t="s">
        <v>63</v>
      </c>
      <c r="Z23" t="s">
        <v>64</v>
      </c>
    </row>
    <row r="24" spans="1:26" ht="12">
      <c r="A24">
        <v>10</v>
      </c>
      <c r="B24">
        <v>3</v>
      </c>
      <c r="C24">
        <v>37</v>
      </c>
      <c r="D24">
        <v>12</v>
      </c>
      <c r="E24" s="1">
        <f t="shared" si="1"/>
        <v>75.51020408163265</v>
      </c>
      <c r="G24">
        <v>1.9326</v>
      </c>
      <c r="H24">
        <v>1.4403</v>
      </c>
      <c r="I24">
        <f t="shared" si="2"/>
        <v>492.3000000000002</v>
      </c>
      <c r="K24">
        <v>1.506</v>
      </c>
      <c r="L24">
        <v>1.4486</v>
      </c>
      <c r="M24">
        <f t="shared" si="3"/>
        <v>57.39999999999989</v>
      </c>
      <c r="O24" s="2">
        <f t="shared" si="4"/>
        <v>0.10442059305075475</v>
      </c>
      <c r="P24" s="1">
        <f t="shared" si="0"/>
        <v>1.5513513513513484</v>
      </c>
      <c r="Q24" s="1"/>
      <c r="R24" s="1">
        <v>8.883783783783782</v>
      </c>
      <c r="S24" s="1"/>
      <c r="U24">
        <v>0</v>
      </c>
      <c r="V24">
        <v>3</v>
      </c>
      <c r="W24">
        <v>0</v>
      </c>
      <c r="X24">
        <v>78.993</v>
      </c>
      <c r="Y24">
        <v>7.867</v>
      </c>
      <c r="Z24">
        <v>4.542</v>
      </c>
    </row>
    <row r="25" spans="1:26" ht="12">
      <c r="A25">
        <v>30</v>
      </c>
      <c r="B25">
        <v>1</v>
      </c>
      <c r="C25">
        <v>32</v>
      </c>
      <c r="D25">
        <v>18</v>
      </c>
      <c r="E25" s="1">
        <f t="shared" si="1"/>
        <v>64</v>
      </c>
      <c r="G25">
        <v>1.8872</v>
      </c>
      <c r="H25">
        <v>1.4372</v>
      </c>
      <c r="I25">
        <f t="shared" si="2"/>
        <v>449.99999999999994</v>
      </c>
      <c r="K25">
        <v>1.4658</v>
      </c>
      <c r="L25">
        <v>1.4328</v>
      </c>
      <c r="M25">
        <f t="shared" si="3"/>
        <v>32.999999999999915</v>
      </c>
      <c r="O25" s="2">
        <f t="shared" si="4"/>
        <v>0.06832298136645946</v>
      </c>
      <c r="P25" s="1">
        <f t="shared" si="0"/>
        <v>1.0312499999999973</v>
      </c>
      <c r="Q25" s="1"/>
      <c r="R25" s="1">
        <v>6.628125</v>
      </c>
      <c r="S25" s="1"/>
      <c r="U25">
        <v>3</v>
      </c>
      <c r="V25">
        <v>3</v>
      </c>
      <c r="W25">
        <v>0</v>
      </c>
      <c r="X25">
        <v>80.573</v>
      </c>
      <c r="Y25">
        <v>11.993</v>
      </c>
      <c r="Z25">
        <v>6.924</v>
      </c>
    </row>
    <row r="26" spans="1:26" ht="12">
      <c r="A26">
        <v>30</v>
      </c>
      <c r="B26">
        <v>2</v>
      </c>
      <c r="C26">
        <v>45</v>
      </c>
      <c r="D26">
        <v>5</v>
      </c>
      <c r="E26" s="1">
        <f t="shared" si="1"/>
        <v>90</v>
      </c>
      <c r="G26">
        <v>1.9921</v>
      </c>
      <c r="H26">
        <v>1.441</v>
      </c>
      <c r="I26">
        <f t="shared" si="2"/>
        <v>551.0999999999999</v>
      </c>
      <c r="K26">
        <v>1.5252</v>
      </c>
      <c r="L26">
        <v>1.4524</v>
      </c>
      <c r="M26">
        <f t="shared" si="3"/>
        <v>72.79999999999998</v>
      </c>
      <c r="O26" s="2">
        <f t="shared" si="4"/>
        <v>0.11668536624459047</v>
      </c>
      <c r="P26" s="1">
        <f t="shared" si="0"/>
        <v>1.6177777777777773</v>
      </c>
      <c r="Q26" s="1"/>
      <c r="R26" s="1">
        <v>8.46</v>
      </c>
      <c r="S26" s="1"/>
      <c r="U26">
        <v>10</v>
      </c>
      <c r="V26">
        <v>3</v>
      </c>
      <c r="W26">
        <v>0</v>
      </c>
      <c r="X26">
        <v>87.054</v>
      </c>
      <c r="Y26">
        <v>10.389</v>
      </c>
      <c r="Z26">
        <v>5.998</v>
      </c>
    </row>
    <row r="27" spans="1:26" ht="12">
      <c r="A27">
        <v>30</v>
      </c>
      <c r="B27">
        <v>3</v>
      </c>
      <c r="C27">
        <v>42</v>
      </c>
      <c r="D27">
        <v>7</v>
      </c>
      <c r="E27" s="1">
        <f t="shared" si="1"/>
        <v>85.71428571428571</v>
      </c>
      <c r="G27">
        <v>2.0133</v>
      </c>
      <c r="H27">
        <v>1.4575</v>
      </c>
      <c r="I27">
        <f t="shared" si="2"/>
        <v>555.8000000000001</v>
      </c>
      <c r="K27">
        <v>1.5055</v>
      </c>
      <c r="L27">
        <v>1.4418</v>
      </c>
      <c r="M27">
        <f t="shared" si="3"/>
        <v>63.70000000000009</v>
      </c>
      <c r="O27" s="2">
        <f t="shared" si="4"/>
        <v>0.10282485875706227</v>
      </c>
      <c r="P27" s="1">
        <f t="shared" si="0"/>
        <v>1.5166666666666688</v>
      </c>
      <c r="Q27" s="1"/>
      <c r="R27" s="1">
        <v>7.878571428571429</v>
      </c>
      <c r="S27" s="1"/>
      <c r="U27">
        <v>30</v>
      </c>
      <c r="V27">
        <v>3</v>
      </c>
      <c r="W27">
        <v>0</v>
      </c>
      <c r="X27">
        <v>79.905</v>
      </c>
      <c r="Y27">
        <v>13.94</v>
      </c>
      <c r="Z27">
        <v>8.048</v>
      </c>
    </row>
    <row r="28" spans="1:26" ht="12">
      <c r="A28">
        <v>90</v>
      </c>
      <c r="B28">
        <v>1</v>
      </c>
      <c r="C28">
        <v>32</v>
      </c>
      <c r="D28">
        <v>18</v>
      </c>
      <c r="E28" s="1">
        <f t="shared" si="1"/>
        <v>64</v>
      </c>
      <c r="G28">
        <v>1.8069</v>
      </c>
      <c r="H28">
        <v>1.4038</v>
      </c>
      <c r="I28">
        <f t="shared" si="2"/>
        <v>403.1</v>
      </c>
      <c r="K28">
        <v>1.4646</v>
      </c>
      <c r="L28">
        <v>1.419</v>
      </c>
      <c r="M28">
        <f t="shared" si="3"/>
        <v>45.599999999999866</v>
      </c>
      <c r="O28" s="2">
        <f t="shared" si="4"/>
        <v>0.10162692221974566</v>
      </c>
      <c r="P28" s="1">
        <f t="shared" si="0"/>
        <v>1.4249999999999958</v>
      </c>
      <c r="Q28" s="1"/>
      <c r="R28" s="1">
        <v>7.4875</v>
      </c>
      <c r="S28" s="1"/>
      <c r="U28">
        <v>90</v>
      </c>
      <c r="V28">
        <v>3</v>
      </c>
      <c r="W28">
        <v>0</v>
      </c>
      <c r="X28">
        <v>77.932</v>
      </c>
      <c r="Y28">
        <v>13.022</v>
      </c>
      <c r="Z28">
        <v>7.518</v>
      </c>
    </row>
    <row r="29" spans="1:19" ht="12">
      <c r="A29">
        <v>90</v>
      </c>
      <c r="B29">
        <v>2</v>
      </c>
      <c r="C29">
        <v>40</v>
      </c>
      <c r="D29">
        <v>10</v>
      </c>
      <c r="E29" s="1">
        <f t="shared" si="1"/>
        <v>80</v>
      </c>
      <c r="G29">
        <v>1.9297</v>
      </c>
      <c r="H29">
        <v>1.3941</v>
      </c>
      <c r="I29">
        <f t="shared" si="2"/>
        <v>535.6</v>
      </c>
      <c r="K29">
        <v>1.5176</v>
      </c>
      <c r="L29">
        <v>1.4394</v>
      </c>
      <c r="M29">
        <f t="shared" si="3"/>
        <v>78.20000000000005</v>
      </c>
      <c r="O29" s="2">
        <f t="shared" si="4"/>
        <v>0.12740306288693393</v>
      </c>
      <c r="P29" s="1">
        <f t="shared" si="0"/>
        <v>1.9550000000000012</v>
      </c>
      <c r="Q29" s="1"/>
      <c r="R29" s="1">
        <v>10.7575</v>
      </c>
      <c r="S29" s="1"/>
    </row>
    <row r="30" spans="1:26" ht="12">
      <c r="A30">
        <v>90</v>
      </c>
      <c r="B30">
        <v>3</v>
      </c>
      <c r="C30">
        <v>44</v>
      </c>
      <c r="D30">
        <v>5</v>
      </c>
      <c r="E30" s="1">
        <f t="shared" si="1"/>
        <v>89.79591836734694</v>
      </c>
      <c r="G30">
        <v>1.9808</v>
      </c>
      <c r="H30">
        <v>1.4014</v>
      </c>
      <c r="I30">
        <f t="shared" si="2"/>
        <v>579.3999999999999</v>
      </c>
      <c r="K30">
        <v>1.5038</v>
      </c>
      <c r="L30">
        <v>1.43</v>
      </c>
      <c r="M30">
        <f t="shared" si="3"/>
        <v>73.80000000000008</v>
      </c>
      <c r="O30" s="2">
        <f t="shared" si="4"/>
        <v>0.11298224127372947</v>
      </c>
      <c r="P30" s="1">
        <f t="shared" si="0"/>
        <v>1.6772727272727292</v>
      </c>
      <c r="Q30" s="1"/>
      <c r="R30" s="1">
        <v>9.536363636363633</v>
      </c>
      <c r="S30" s="1"/>
      <c r="U30" t="s">
        <v>65</v>
      </c>
      <c r="V30" t="s">
        <v>66</v>
      </c>
      <c r="W30" t="s">
        <v>67</v>
      </c>
      <c r="X30" t="s">
        <v>68</v>
      </c>
      <c r="Y30" t="s">
        <v>69</v>
      </c>
      <c r="Z30" t="s">
        <v>70</v>
      </c>
    </row>
    <row r="31" spans="21:26" ht="12">
      <c r="U31" t="s">
        <v>71</v>
      </c>
      <c r="V31">
        <v>4</v>
      </c>
      <c r="W31">
        <v>154.247</v>
      </c>
      <c r="X31">
        <v>38.562</v>
      </c>
      <c r="Y31">
        <v>0.285</v>
      </c>
      <c r="Z31">
        <v>0.881</v>
      </c>
    </row>
    <row r="32" spans="21:24" ht="12">
      <c r="U32" t="s">
        <v>72</v>
      </c>
      <c r="V32">
        <v>10</v>
      </c>
      <c r="W32">
        <v>1355.035</v>
      </c>
      <c r="X32">
        <v>135.504</v>
      </c>
    </row>
    <row r="33" spans="21:23" ht="12">
      <c r="U33" t="s">
        <v>73</v>
      </c>
      <c r="V33">
        <v>14</v>
      </c>
      <c r="W33">
        <v>1509.282</v>
      </c>
    </row>
    <row r="34" ht="12">
      <c r="A34" t="s">
        <v>30</v>
      </c>
    </row>
    <row r="36" spans="1:16" ht="12">
      <c r="A36" t="s">
        <v>5</v>
      </c>
      <c r="B36">
        <v>0</v>
      </c>
      <c r="C36">
        <v>0</v>
      </c>
      <c r="D36">
        <v>0</v>
      </c>
      <c r="E36">
        <v>3</v>
      </c>
      <c r="F36">
        <v>3</v>
      </c>
      <c r="G36">
        <v>3</v>
      </c>
      <c r="H36">
        <v>10</v>
      </c>
      <c r="I36">
        <v>10</v>
      </c>
      <c r="J36">
        <v>10</v>
      </c>
      <c r="K36">
        <v>30</v>
      </c>
      <c r="L36">
        <v>30</v>
      </c>
      <c r="M36">
        <v>30</v>
      </c>
      <c r="N36">
        <v>90</v>
      </c>
      <c r="O36">
        <v>90</v>
      </c>
      <c r="P36">
        <v>90</v>
      </c>
    </row>
    <row r="37" ht="12">
      <c r="U37" t="s">
        <v>74</v>
      </c>
    </row>
    <row r="38" spans="1:16" ht="12">
      <c r="A38" t="s">
        <v>19</v>
      </c>
      <c r="B38">
        <v>1</v>
      </c>
      <c r="C38">
        <v>2</v>
      </c>
      <c r="D38">
        <v>3</v>
      </c>
      <c r="E38">
        <v>1</v>
      </c>
      <c r="F38">
        <v>2</v>
      </c>
      <c r="G38">
        <v>3</v>
      </c>
      <c r="H38">
        <v>1</v>
      </c>
      <c r="I38">
        <v>2</v>
      </c>
      <c r="J38">
        <v>3</v>
      </c>
      <c r="K38">
        <v>1</v>
      </c>
      <c r="L38">
        <v>2</v>
      </c>
      <c r="M38">
        <v>3</v>
      </c>
      <c r="N38">
        <v>1</v>
      </c>
      <c r="O38">
        <v>2</v>
      </c>
      <c r="P38">
        <v>3</v>
      </c>
    </row>
    <row r="39" ht="12">
      <c r="U39" t="s">
        <v>75</v>
      </c>
    </row>
    <row r="40" spans="1:21" ht="12">
      <c r="A40" t="s">
        <v>98</v>
      </c>
      <c r="U40" t="s">
        <v>76</v>
      </c>
    </row>
    <row r="41" spans="1:16" ht="12">
      <c r="A41">
        <v>1</v>
      </c>
      <c r="B41">
        <v>9.5</v>
      </c>
      <c r="C41">
        <v>5.6</v>
      </c>
      <c r="D41">
        <v>6.1</v>
      </c>
      <c r="E41">
        <v>7.6</v>
      </c>
      <c r="F41">
        <v>12.3</v>
      </c>
      <c r="G41">
        <v>4.6</v>
      </c>
      <c r="H41">
        <v>5.6</v>
      </c>
      <c r="I41">
        <v>16.5</v>
      </c>
      <c r="J41">
        <v>5</v>
      </c>
      <c r="K41">
        <v>9.1</v>
      </c>
      <c r="L41">
        <v>11.4</v>
      </c>
      <c r="M41">
        <v>6.5</v>
      </c>
      <c r="N41">
        <v>5.8</v>
      </c>
      <c r="O41">
        <v>9.6</v>
      </c>
      <c r="P41">
        <v>9.4</v>
      </c>
    </row>
    <row r="42" spans="1:16" ht="12">
      <c r="A42">
        <v>2</v>
      </c>
      <c r="B42">
        <v>5.3</v>
      </c>
      <c r="C42">
        <v>9.4</v>
      </c>
      <c r="D42">
        <v>7.2</v>
      </c>
      <c r="E42">
        <v>9.5</v>
      </c>
      <c r="F42">
        <v>7.2</v>
      </c>
      <c r="G42">
        <v>8.7</v>
      </c>
      <c r="H42">
        <v>5.4</v>
      </c>
      <c r="I42">
        <v>13.5</v>
      </c>
      <c r="J42">
        <v>5.1</v>
      </c>
      <c r="K42">
        <v>9.8</v>
      </c>
      <c r="L42">
        <v>5.4</v>
      </c>
      <c r="M42">
        <v>5.2</v>
      </c>
      <c r="N42">
        <v>7.8</v>
      </c>
      <c r="O42">
        <v>13.3</v>
      </c>
      <c r="P42">
        <v>3.6</v>
      </c>
    </row>
    <row r="43" spans="1:16" ht="12">
      <c r="A43">
        <v>3</v>
      </c>
      <c r="B43">
        <v>4.6</v>
      </c>
      <c r="C43">
        <v>8</v>
      </c>
      <c r="D43">
        <v>10.1</v>
      </c>
      <c r="E43">
        <v>8.2</v>
      </c>
      <c r="F43">
        <v>9.8</v>
      </c>
      <c r="G43">
        <v>11.8</v>
      </c>
      <c r="H43">
        <v>6.7</v>
      </c>
      <c r="I43">
        <v>11</v>
      </c>
      <c r="J43">
        <v>9.3</v>
      </c>
      <c r="K43">
        <v>7.8</v>
      </c>
      <c r="L43">
        <v>8.1</v>
      </c>
      <c r="M43">
        <v>8.4</v>
      </c>
      <c r="N43">
        <v>6.9</v>
      </c>
      <c r="O43">
        <v>11.8</v>
      </c>
      <c r="P43">
        <v>12.9</v>
      </c>
    </row>
    <row r="44" spans="1:22" ht="12">
      <c r="A44">
        <v>4</v>
      </c>
      <c r="B44">
        <v>5.2</v>
      </c>
      <c r="C44">
        <v>8</v>
      </c>
      <c r="D44">
        <v>9</v>
      </c>
      <c r="E44">
        <v>5.9</v>
      </c>
      <c r="F44">
        <v>10.9</v>
      </c>
      <c r="G44">
        <v>10</v>
      </c>
      <c r="H44">
        <v>10</v>
      </c>
      <c r="I44">
        <v>8</v>
      </c>
      <c r="J44">
        <v>6.8</v>
      </c>
      <c r="K44">
        <v>8.9</v>
      </c>
      <c r="L44">
        <v>7.3</v>
      </c>
      <c r="M44">
        <v>5.5</v>
      </c>
      <c r="N44">
        <v>12.5</v>
      </c>
      <c r="O44">
        <v>9</v>
      </c>
      <c r="P44">
        <v>7.4</v>
      </c>
      <c r="U44" t="s">
        <v>51</v>
      </c>
      <c r="V44" t="s">
        <v>77</v>
      </c>
    </row>
    <row r="45" spans="1:16" ht="12">
      <c r="A45">
        <v>5</v>
      </c>
      <c r="B45">
        <v>10.5</v>
      </c>
      <c r="C45">
        <v>5.5</v>
      </c>
      <c r="D45">
        <v>10.3</v>
      </c>
      <c r="E45">
        <v>10.6</v>
      </c>
      <c r="F45">
        <v>13.3</v>
      </c>
      <c r="G45">
        <v>5.6</v>
      </c>
      <c r="H45">
        <v>7.1</v>
      </c>
      <c r="I45">
        <v>9</v>
      </c>
      <c r="J45">
        <v>16.1</v>
      </c>
      <c r="K45">
        <v>9.1</v>
      </c>
      <c r="L45">
        <v>7.8</v>
      </c>
      <c r="M45">
        <v>7.5</v>
      </c>
      <c r="N45">
        <v>7.5</v>
      </c>
      <c r="O45">
        <v>12.5</v>
      </c>
      <c r="P45">
        <v>7.9</v>
      </c>
    </row>
    <row r="46" spans="1:21" ht="12">
      <c r="A46">
        <v>6</v>
      </c>
      <c r="B46">
        <v>6.9</v>
      </c>
      <c r="C46">
        <v>11.5</v>
      </c>
      <c r="D46">
        <v>6.5</v>
      </c>
      <c r="E46">
        <v>5.8</v>
      </c>
      <c r="F46">
        <v>9.6</v>
      </c>
      <c r="G46">
        <v>8.7</v>
      </c>
      <c r="H46">
        <v>5.5</v>
      </c>
      <c r="I46">
        <v>6.7</v>
      </c>
      <c r="J46">
        <v>12.3</v>
      </c>
      <c r="K46">
        <v>6</v>
      </c>
      <c r="L46">
        <v>8.6</v>
      </c>
      <c r="M46">
        <v>9.4</v>
      </c>
      <c r="N46">
        <v>6.5</v>
      </c>
      <c r="O46">
        <v>14.7</v>
      </c>
      <c r="P46">
        <v>8.1</v>
      </c>
      <c r="U46" t="s">
        <v>53</v>
      </c>
    </row>
    <row r="47" spans="1:16" ht="12">
      <c r="A47">
        <v>7</v>
      </c>
      <c r="B47">
        <v>8.5</v>
      </c>
      <c r="C47">
        <v>13.2</v>
      </c>
      <c r="D47">
        <v>5.4</v>
      </c>
      <c r="E47">
        <v>9.6</v>
      </c>
      <c r="F47">
        <v>8.5</v>
      </c>
      <c r="G47">
        <v>7.3</v>
      </c>
      <c r="H47">
        <v>2.4</v>
      </c>
      <c r="I47">
        <v>4.8</v>
      </c>
      <c r="J47">
        <v>9.5</v>
      </c>
      <c r="K47">
        <v>4.2</v>
      </c>
      <c r="L47">
        <v>5.7</v>
      </c>
      <c r="M47">
        <v>8.8</v>
      </c>
      <c r="N47">
        <v>5.4</v>
      </c>
      <c r="O47">
        <v>13.3</v>
      </c>
      <c r="P47">
        <v>9.3</v>
      </c>
    </row>
    <row r="48" spans="1:21" ht="12">
      <c r="A48">
        <v>8</v>
      </c>
      <c r="B48">
        <v>4.2</v>
      </c>
      <c r="C48">
        <v>9</v>
      </c>
      <c r="D48">
        <v>4.8</v>
      </c>
      <c r="E48">
        <v>1.5</v>
      </c>
      <c r="F48">
        <v>9.7</v>
      </c>
      <c r="G48">
        <v>5.9</v>
      </c>
      <c r="H48">
        <v>8.1</v>
      </c>
      <c r="I48">
        <v>9.6</v>
      </c>
      <c r="J48">
        <v>11.7</v>
      </c>
      <c r="K48">
        <v>7.8</v>
      </c>
      <c r="L48">
        <v>8.5</v>
      </c>
      <c r="M48">
        <v>8.3</v>
      </c>
      <c r="N48">
        <v>10</v>
      </c>
      <c r="O48">
        <v>10</v>
      </c>
      <c r="P48">
        <v>7.2</v>
      </c>
      <c r="U48" s="5" t="s">
        <v>103</v>
      </c>
    </row>
    <row r="49" spans="1:16" ht="12">
      <c r="A49">
        <v>9</v>
      </c>
      <c r="B49">
        <v>5.2</v>
      </c>
      <c r="C49">
        <v>6.5</v>
      </c>
      <c r="D49">
        <v>6.7</v>
      </c>
      <c r="E49">
        <v>11.2</v>
      </c>
      <c r="F49">
        <v>7.7</v>
      </c>
      <c r="G49">
        <v>6.5</v>
      </c>
      <c r="H49">
        <v>8.2</v>
      </c>
      <c r="I49">
        <v>7.8</v>
      </c>
      <c r="J49">
        <v>5.8</v>
      </c>
      <c r="K49">
        <v>5.7</v>
      </c>
      <c r="L49">
        <v>10.1</v>
      </c>
      <c r="M49">
        <v>5.7</v>
      </c>
      <c r="N49">
        <v>6.9</v>
      </c>
      <c r="O49">
        <v>9.1</v>
      </c>
      <c r="P49">
        <v>11.1</v>
      </c>
    </row>
    <row r="50" spans="1:23" ht="12">
      <c r="A50">
        <v>10</v>
      </c>
      <c r="B50">
        <v>8.5</v>
      </c>
      <c r="C50">
        <v>9.4</v>
      </c>
      <c r="D50">
        <v>3.3</v>
      </c>
      <c r="E50">
        <v>9.9</v>
      </c>
      <c r="F50">
        <v>7.3</v>
      </c>
      <c r="G50">
        <v>4.8</v>
      </c>
      <c r="H50">
        <v>3.4</v>
      </c>
      <c r="I50">
        <v>10.2</v>
      </c>
      <c r="J50">
        <v>4.6</v>
      </c>
      <c r="K50">
        <v>3</v>
      </c>
      <c r="L50">
        <v>6.1</v>
      </c>
      <c r="M50">
        <v>3.9</v>
      </c>
      <c r="N50">
        <v>11.8</v>
      </c>
      <c r="O50">
        <v>12.2</v>
      </c>
      <c r="P50">
        <v>16.2</v>
      </c>
      <c r="U50" t="s">
        <v>55</v>
      </c>
      <c r="V50" t="s">
        <v>56</v>
      </c>
      <c r="W50" t="s">
        <v>78</v>
      </c>
    </row>
    <row r="51" spans="1:16" ht="12">
      <c r="A51">
        <v>11</v>
      </c>
      <c r="B51">
        <v>7.4</v>
      </c>
      <c r="C51">
        <v>13.5</v>
      </c>
      <c r="D51">
        <v>6.2</v>
      </c>
      <c r="E51">
        <v>4.4</v>
      </c>
      <c r="F51">
        <v>7.5</v>
      </c>
      <c r="G51">
        <v>11.2</v>
      </c>
      <c r="H51">
        <v>3.5</v>
      </c>
      <c r="I51">
        <v>16</v>
      </c>
      <c r="J51">
        <v>5.4</v>
      </c>
      <c r="K51">
        <v>8.2</v>
      </c>
      <c r="L51">
        <v>6.4</v>
      </c>
      <c r="M51">
        <v>5.1</v>
      </c>
      <c r="N51">
        <v>9.6</v>
      </c>
      <c r="O51">
        <v>14.8</v>
      </c>
      <c r="P51">
        <v>14.5</v>
      </c>
    </row>
    <row r="52" spans="1:23" ht="12">
      <c r="A52">
        <v>12</v>
      </c>
      <c r="B52">
        <v>6.9</v>
      </c>
      <c r="C52">
        <v>11.5</v>
      </c>
      <c r="D52">
        <v>6.9</v>
      </c>
      <c r="E52">
        <v>6.6</v>
      </c>
      <c r="F52">
        <v>5.3</v>
      </c>
      <c r="G52">
        <v>12.3</v>
      </c>
      <c r="H52">
        <v>7.5</v>
      </c>
      <c r="I52">
        <v>7.6</v>
      </c>
      <c r="J52">
        <v>4.9</v>
      </c>
      <c r="K52">
        <v>12</v>
      </c>
      <c r="L52">
        <v>5.7</v>
      </c>
      <c r="M52">
        <v>4.6</v>
      </c>
      <c r="N52">
        <v>6.3</v>
      </c>
      <c r="O52">
        <v>11.9</v>
      </c>
      <c r="P52">
        <v>10.8</v>
      </c>
      <c r="U52" t="s">
        <v>58</v>
      </c>
      <c r="V52" t="s">
        <v>56</v>
      </c>
      <c r="W52" t="s">
        <v>79</v>
      </c>
    </row>
    <row r="53" spans="1:16" ht="12">
      <c r="A53">
        <v>13</v>
      </c>
      <c r="B53">
        <v>9.2</v>
      </c>
      <c r="C53">
        <v>11</v>
      </c>
      <c r="D53">
        <v>5.7</v>
      </c>
      <c r="E53">
        <v>8.4</v>
      </c>
      <c r="F53">
        <v>6.2</v>
      </c>
      <c r="G53">
        <v>5.5</v>
      </c>
      <c r="H53">
        <v>3.6</v>
      </c>
      <c r="I53">
        <v>12</v>
      </c>
      <c r="J53">
        <v>9.3</v>
      </c>
      <c r="K53">
        <v>3.1</v>
      </c>
      <c r="L53">
        <v>6.4</v>
      </c>
      <c r="M53">
        <v>7.5</v>
      </c>
      <c r="N53">
        <v>9</v>
      </c>
      <c r="O53">
        <v>16.1</v>
      </c>
      <c r="P53">
        <v>5.3</v>
      </c>
    </row>
    <row r="54" spans="1:26" ht="12">
      <c r="A54">
        <v>14</v>
      </c>
      <c r="B54">
        <v>6.2</v>
      </c>
      <c r="C54">
        <v>9.2</v>
      </c>
      <c r="D54">
        <v>7</v>
      </c>
      <c r="E54">
        <v>2.4</v>
      </c>
      <c r="F54">
        <v>8.8</v>
      </c>
      <c r="G54">
        <v>8.2</v>
      </c>
      <c r="H54">
        <v>7.1</v>
      </c>
      <c r="I54">
        <v>10.5</v>
      </c>
      <c r="J54">
        <v>12.6</v>
      </c>
      <c r="K54">
        <v>3.6</v>
      </c>
      <c r="L54">
        <v>6.6</v>
      </c>
      <c r="M54">
        <v>8.7</v>
      </c>
      <c r="N54">
        <v>8.8</v>
      </c>
      <c r="O54">
        <v>13.4</v>
      </c>
      <c r="P54">
        <v>11.7</v>
      </c>
      <c r="U54" t="s">
        <v>60</v>
      </c>
      <c r="V54" t="s">
        <v>61</v>
      </c>
      <c r="W54" t="s">
        <v>62</v>
      </c>
      <c r="X54" t="s">
        <v>23</v>
      </c>
      <c r="Y54" t="s">
        <v>63</v>
      </c>
      <c r="Z54" t="s">
        <v>64</v>
      </c>
    </row>
    <row r="55" spans="1:26" ht="12">
      <c r="A55">
        <v>15</v>
      </c>
      <c r="B55">
        <v>13.1</v>
      </c>
      <c r="C55">
        <v>10.5</v>
      </c>
      <c r="D55">
        <v>4.2</v>
      </c>
      <c r="E55">
        <v>9.5</v>
      </c>
      <c r="F55">
        <v>6</v>
      </c>
      <c r="G55">
        <v>7.7</v>
      </c>
      <c r="H55">
        <v>7.9</v>
      </c>
      <c r="I55">
        <v>9.7</v>
      </c>
      <c r="J55">
        <v>1.8</v>
      </c>
      <c r="K55">
        <v>7.3</v>
      </c>
      <c r="L55">
        <v>11.7</v>
      </c>
      <c r="M55">
        <v>11.8</v>
      </c>
      <c r="N55">
        <v>8.1</v>
      </c>
      <c r="O55">
        <v>13.3</v>
      </c>
      <c r="P55">
        <v>11.7</v>
      </c>
      <c r="U55">
        <v>0</v>
      </c>
      <c r="V55">
        <v>3</v>
      </c>
      <c r="W55">
        <v>0</v>
      </c>
      <c r="X55">
        <v>1.506</v>
      </c>
      <c r="Y55">
        <v>0.116</v>
      </c>
      <c r="Z55">
        <v>0.0668</v>
      </c>
    </row>
    <row r="56" spans="1:26" ht="12">
      <c r="A56">
        <v>16</v>
      </c>
      <c r="B56">
        <v>13.7</v>
      </c>
      <c r="C56">
        <v>6.3</v>
      </c>
      <c r="D56">
        <v>10</v>
      </c>
      <c r="E56">
        <v>8.4</v>
      </c>
      <c r="F56">
        <v>6</v>
      </c>
      <c r="G56">
        <v>6.5</v>
      </c>
      <c r="H56">
        <v>6.3</v>
      </c>
      <c r="I56">
        <v>13.1</v>
      </c>
      <c r="J56">
        <v>3.3</v>
      </c>
      <c r="K56">
        <v>3.2</v>
      </c>
      <c r="L56">
        <v>5.1</v>
      </c>
      <c r="M56">
        <v>7.6</v>
      </c>
      <c r="N56">
        <v>4.5</v>
      </c>
      <c r="O56">
        <v>11.2</v>
      </c>
      <c r="P56">
        <v>11</v>
      </c>
      <c r="U56">
        <v>3</v>
      </c>
      <c r="V56">
        <v>3</v>
      </c>
      <c r="W56">
        <v>0</v>
      </c>
      <c r="X56">
        <v>1.468</v>
      </c>
      <c r="Y56">
        <v>0.0871</v>
      </c>
      <c r="Z56">
        <v>0.0503</v>
      </c>
    </row>
    <row r="57" spans="1:26" ht="12">
      <c r="A57">
        <v>17</v>
      </c>
      <c r="B57">
        <v>6.2</v>
      </c>
      <c r="C57">
        <v>10.5</v>
      </c>
      <c r="D57">
        <v>9.6</v>
      </c>
      <c r="E57">
        <v>6.3</v>
      </c>
      <c r="F57">
        <v>8.3</v>
      </c>
      <c r="G57">
        <v>2.5</v>
      </c>
      <c r="H57">
        <v>7.8</v>
      </c>
      <c r="I57">
        <v>12.6</v>
      </c>
      <c r="J57">
        <v>7.2</v>
      </c>
      <c r="K57">
        <v>8.2</v>
      </c>
      <c r="L57">
        <v>6.8</v>
      </c>
      <c r="M57">
        <v>12</v>
      </c>
      <c r="N57">
        <v>2.8</v>
      </c>
      <c r="O57">
        <v>10.2</v>
      </c>
      <c r="P57">
        <v>15.4</v>
      </c>
      <c r="U57">
        <v>10</v>
      </c>
      <c r="V57">
        <v>3</v>
      </c>
      <c r="W57">
        <v>0</v>
      </c>
      <c r="X57">
        <v>1.428</v>
      </c>
      <c r="Y57">
        <v>0.222</v>
      </c>
      <c r="Z57">
        <v>0.128</v>
      </c>
    </row>
    <row r="58" spans="1:26" ht="12">
      <c r="A58">
        <v>18</v>
      </c>
      <c r="B58">
        <v>6.5</v>
      </c>
      <c r="C58">
        <v>7.3</v>
      </c>
      <c r="D58">
        <v>7</v>
      </c>
      <c r="E58">
        <v>8.1</v>
      </c>
      <c r="F58">
        <v>6.5</v>
      </c>
      <c r="G58">
        <v>8.1</v>
      </c>
      <c r="H58">
        <v>6</v>
      </c>
      <c r="I58">
        <v>3.1</v>
      </c>
      <c r="J58">
        <v>10.6</v>
      </c>
      <c r="K58">
        <v>9</v>
      </c>
      <c r="L58">
        <v>6.8</v>
      </c>
      <c r="M58">
        <v>8.7</v>
      </c>
      <c r="N58">
        <v>4.4</v>
      </c>
      <c r="O58">
        <v>10.9</v>
      </c>
      <c r="P58">
        <v>8.6</v>
      </c>
      <c r="U58">
        <v>30</v>
      </c>
      <c r="V58">
        <v>3</v>
      </c>
      <c r="W58">
        <v>0</v>
      </c>
      <c r="X58">
        <v>1.389</v>
      </c>
      <c r="Y58">
        <v>0.314</v>
      </c>
      <c r="Z58">
        <v>0.181</v>
      </c>
    </row>
    <row r="59" spans="1:26" ht="12">
      <c r="A59">
        <v>19</v>
      </c>
      <c r="B59">
        <v>6.1</v>
      </c>
      <c r="C59">
        <v>9.9</v>
      </c>
      <c r="D59">
        <v>7.2</v>
      </c>
      <c r="E59">
        <v>6.5</v>
      </c>
      <c r="F59">
        <v>5.3</v>
      </c>
      <c r="G59">
        <v>6.2</v>
      </c>
      <c r="H59">
        <v>1.8</v>
      </c>
      <c r="I59">
        <v>5.2</v>
      </c>
      <c r="J59">
        <v>5.7</v>
      </c>
      <c r="K59">
        <v>7.2</v>
      </c>
      <c r="L59">
        <v>3.7</v>
      </c>
      <c r="M59">
        <v>13.2</v>
      </c>
      <c r="N59">
        <v>4.2</v>
      </c>
      <c r="O59">
        <v>4.5</v>
      </c>
      <c r="P59">
        <v>11.2</v>
      </c>
      <c r="U59">
        <v>90</v>
      </c>
      <c r="V59">
        <v>3</v>
      </c>
      <c r="W59">
        <v>0</v>
      </c>
      <c r="X59">
        <v>1.686</v>
      </c>
      <c r="Y59">
        <v>0.265</v>
      </c>
      <c r="Z59">
        <v>0.153</v>
      </c>
    </row>
    <row r="60" spans="1:16" ht="12">
      <c r="A60">
        <v>20</v>
      </c>
      <c r="B60">
        <v>5.8</v>
      </c>
      <c r="C60">
        <v>7</v>
      </c>
      <c r="D60">
        <v>2</v>
      </c>
      <c r="E60">
        <v>6.5</v>
      </c>
      <c r="F60">
        <v>7</v>
      </c>
      <c r="G60">
        <v>6.2</v>
      </c>
      <c r="H60">
        <v>8.5</v>
      </c>
      <c r="I60">
        <v>14.1</v>
      </c>
      <c r="J60">
        <v>13.3</v>
      </c>
      <c r="K60">
        <v>7.6</v>
      </c>
      <c r="L60">
        <v>11.4</v>
      </c>
      <c r="M60">
        <v>14.1</v>
      </c>
      <c r="N60">
        <v>5.7</v>
      </c>
      <c r="O60">
        <v>5.1</v>
      </c>
      <c r="P60">
        <v>9.8</v>
      </c>
    </row>
    <row r="61" spans="1:26" ht="12">
      <c r="A61">
        <v>21</v>
      </c>
      <c r="B61">
        <v>8.1</v>
      </c>
      <c r="C61">
        <v>11</v>
      </c>
      <c r="D61">
        <v>7.7</v>
      </c>
      <c r="E61">
        <v>9.8</v>
      </c>
      <c r="F61">
        <v>5.5</v>
      </c>
      <c r="G61">
        <v>13.1</v>
      </c>
      <c r="H61">
        <v>7.5</v>
      </c>
      <c r="I61">
        <v>10</v>
      </c>
      <c r="J61">
        <v>12.4</v>
      </c>
      <c r="K61">
        <v>4.1</v>
      </c>
      <c r="L61">
        <v>5.8</v>
      </c>
      <c r="M61">
        <v>9.3</v>
      </c>
      <c r="N61">
        <v>7.5</v>
      </c>
      <c r="O61">
        <v>8</v>
      </c>
      <c r="P61">
        <v>7.9</v>
      </c>
      <c r="U61" t="s">
        <v>65</v>
      </c>
      <c r="V61" t="s">
        <v>66</v>
      </c>
      <c r="W61" t="s">
        <v>67</v>
      </c>
      <c r="X61" t="s">
        <v>68</v>
      </c>
      <c r="Y61" t="s">
        <v>69</v>
      </c>
      <c r="Z61" t="s">
        <v>70</v>
      </c>
    </row>
    <row r="62" spans="1:26" ht="12">
      <c r="A62">
        <v>22</v>
      </c>
      <c r="B62">
        <v>5.8</v>
      </c>
      <c r="C62">
        <v>7</v>
      </c>
      <c r="D62">
        <v>3.5</v>
      </c>
      <c r="E62">
        <v>7.7</v>
      </c>
      <c r="F62">
        <v>5.3</v>
      </c>
      <c r="G62">
        <v>4.3</v>
      </c>
      <c r="H62">
        <v>7.3</v>
      </c>
      <c r="I62">
        <v>8.9</v>
      </c>
      <c r="J62">
        <v>13.3</v>
      </c>
      <c r="K62">
        <v>6.4</v>
      </c>
      <c r="L62">
        <v>16.9</v>
      </c>
      <c r="M62">
        <v>10.8</v>
      </c>
      <c r="N62">
        <v>8.7</v>
      </c>
      <c r="O62">
        <v>9.8</v>
      </c>
      <c r="P62">
        <v>7.6</v>
      </c>
      <c r="U62" t="s">
        <v>71</v>
      </c>
      <c r="V62">
        <v>4</v>
      </c>
      <c r="W62">
        <v>0.159</v>
      </c>
      <c r="X62">
        <v>0.0398</v>
      </c>
      <c r="Y62">
        <v>0.833</v>
      </c>
      <c r="Z62">
        <v>0.534</v>
      </c>
    </row>
    <row r="63" spans="1:24" ht="12">
      <c r="A63">
        <v>23</v>
      </c>
      <c r="B63">
        <v>8.8</v>
      </c>
      <c r="C63">
        <v>8.1</v>
      </c>
      <c r="D63">
        <v>11.6</v>
      </c>
      <c r="E63">
        <v>5.8</v>
      </c>
      <c r="F63">
        <v>9.3</v>
      </c>
      <c r="G63">
        <v>8.4</v>
      </c>
      <c r="H63">
        <v>11.5</v>
      </c>
      <c r="I63">
        <v>9.1</v>
      </c>
      <c r="J63">
        <v>17.9</v>
      </c>
      <c r="K63">
        <v>4</v>
      </c>
      <c r="L63">
        <v>11.3</v>
      </c>
      <c r="M63">
        <v>11.4</v>
      </c>
      <c r="N63">
        <v>7.6</v>
      </c>
      <c r="O63">
        <v>6.4</v>
      </c>
      <c r="P63">
        <v>9.2</v>
      </c>
      <c r="U63" t="s">
        <v>72</v>
      </c>
      <c r="V63">
        <v>10</v>
      </c>
      <c r="W63">
        <v>0.478</v>
      </c>
      <c r="X63">
        <v>0.0478</v>
      </c>
    </row>
    <row r="64" spans="1:23" ht="12">
      <c r="A64">
        <v>24</v>
      </c>
      <c r="B64">
        <v>9.9</v>
      </c>
      <c r="C64">
        <v>7.5</v>
      </c>
      <c r="D64">
        <v>7.7</v>
      </c>
      <c r="E64">
        <v>6.3</v>
      </c>
      <c r="F64">
        <v>8.2</v>
      </c>
      <c r="G64">
        <v>6.1</v>
      </c>
      <c r="H64">
        <v>8.8</v>
      </c>
      <c r="I64">
        <v>13.8</v>
      </c>
      <c r="J64">
        <v>10.4</v>
      </c>
      <c r="K64">
        <v>9</v>
      </c>
      <c r="L64">
        <v>14</v>
      </c>
      <c r="M64">
        <v>13.5</v>
      </c>
      <c r="N64">
        <v>5.2</v>
      </c>
      <c r="O64">
        <v>13.6</v>
      </c>
      <c r="P64">
        <v>13.3</v>
      </c>
      <c r="U64" t="s">
        <v>73</v>
      </c>
      <c r="V64">
        <v>14</v>
      </c>
      <c r="W64">
        <v>0.637</v>
      </c>
    </row>
    <row r="65" spans="1:16" ht="12">
      <c r="A65">
        <v>25</v>
      </c>
      <c r="B65">
        <v>3.2</v>
      </c>
      <c r="C65">
        <v>11.4</v>
      </c>
      <c r="D65">
        <v>7.7</v>
      </c>
      <c r="E65">
        <v>6.7</v>
      </c>
      <c r="F65">
        <v>12</v>
      </c>
      <c r="G65">
        <v>8.2</v>
      </c>
      <c r="H65">
        <v>7.6</v>
      </c>
      <c r="I65">
        <v>11.7</v>
      </c>
      <c r="J65">
        <v>11.7</v>
      </c>
      <c r="K65">
        <v>5.5</v>
      </c>
      <c r="L65">
        <v>6.8</v>
      </c>
      <c r="M65">
        <v>7</v>
      </c>
      <c r="N65">
        <v>10.8</v>
      </c>
      <c r="O65">
        <v>7.3</v>
      </c>
      <c r="P65">
        <v>14.2</v>
      </c>
    </row>
    <row r="66" spans="1:16" ht="12">
      <c r="A66">
        <v>26</v>
      </c>
      <c r="B66">
        <v>3.8</v>
      </c>
      <c r="C66">
        <v>9.9</v>
      </c>
      <c r="D66">
        <v>6.2</v>
      </c>
      <c r="E66">
        <v>7</v>
      </c>
      <c r="F66">
        <v>8.7</v>
      </c>
      <c r="G66">
        <v>8</v>
      </c>
      <c r="H66">
        <v>6.6</v>
      </c>
      <c r="I66">
        <v>9.7</v>
      </c>
      <c r="J66">
        <v>7.5</v>
      </c>
      <c r="K66">
        <v>5.7</v>
      </c>
      <c r="L66">
        <v>8</v>
      </c>
      <c r="M66">
        <v>6.6</v>
      </c>
      <c r="N66">
        <v>9.8</v>
      </c>
      <c r="O66">
        <v>6.7</v>
      </c>
      <c r="P66">
        <v>12.7</v>
      </c>
    </row>
    <row r="67" spans="1:16" ht="12">
      <c r="A67">
        <v>27</v>
      </c>
      <c r="B67">
        <v>5.2</v>
      </c>
      <c r="C67">
        <v>11.3</v>
      </c>
      <c r="D67">
        <v>4.7</v>
      </c>
      <c r="E67">
        <v>7.8</v>
      </c>
      <c r="F67">
        <v>12.4</v>
      </c>
      <c r="G67">
        <v>10.7</v>
      </c>
      <c r="H67">
        <v>11.9</v>
      </c>
      <c r="I67">
        <v>3.7</v>
      </c>
      <c r="J67">
        <v>8.1</v>
      </c>
      <c r="K67">
        <v>4.9</v>
      </c>
      <c r="L67">
        <v>10.3</v>
      </c>
      <c r="M67">
        <v>8.9</v>
      </c>
      <c r="N67">
        <v>6.3</v>
      </c>
      <c r="O67">
        <v>8.2</v>
      </c>
      <c r="P67">
        <v>10.4</v>
      </c>
    </row>
    <row r="68" spans="1:21" ht="12">
      <c r="A68">
        <v>28</v>
      </c>
      <c r="B68">
        <v>5.7</v>
      </c>
      <c r="C68">
        <v>5.7</v>
      </c>
      <c r="D68">
        <v>8.3</v>
      </c>
      <c r="E68">
        <v>7.5</v>
      </c>
      <c r="F68">
        <v>7.9</v>
      </c>
      <c r="G68">
        <v>9.3</v>
      </c>
      <c r="H68">
        <v>11.2</v>
      </c>
      <c r="I68">
        <v>11.6</v>
      </c>
      <c r="J68">
        <v>7.8</v>
      </c>
      <c r="K68">
        <v>11.5</v>
      </c>
      <c r="L68">
        <v>15.1</v>
      </c>
      <c r="M68">
        <v>7.5</v>
      </c>
      <c r="N68">
        <v>8.2</v>
      </c>
      <c r="O68">
        <v>10.3</v>
      </c>
      <c r="P68">
        <v>12.5</v>
      </c>
      <c r="U68" t="s">
        <v>74</v>
      </c>
    </row>
    <row r="69" spans="1:16" ht="12">
      <c r="A69">
        <v>29</v>
      </c>
      <c r="B69">
        <v>8</v>
      </c>
      <c r="C69">
        <v>7.5</v>
      </c>
      <c r="D69">
        <v>9.5</v>
      </c>
      <c r="E69">
        <v>5.5</v>
      </c>
      <c r="F69">
        <v>4.6</v>
      </c>
      <c r="G69">
        <v>9.5</v>
      </c>
      <c r="H69">
        <v>5.8</v>
      </c>
      <c r="I69">
        <v>10.3</v>
      </c>
      <c r="J69">
        <v>13.2</v>
      </c>
      <c r="K69">
        <v>5</v>
      </c>
      <c r="L69">
        <v>10.6</v>
      </c>
      <c r="M69">
        <v>11.7</v>
      </c>
      <c r="N69">
        <v>7.5</v>
      </c>
      <c r="O69">
        <v>7</v>
      </c>
      <c r="P69">
        <v>8.9</v>
      </c>
    </row>
    <row r="70" spans="1:21" ht="12">
      <c r="A70">
        <v>30</v>
      </c>
      <c r="B70">
        <v>4.9</v>
      </c>
      <c r="C70">
        <v>15.5</v>
      </c>
      <c r="D70">
        <v>11</v>
      </c>
      <c r="E70">
        <v>7.7</v>
      </c>
      <c r="F70">
        <v>12.7</v>
      </c>
      <c r="G70">
        <v>6.6</v>
      </c>
      <c r="H70">
        <v>6.5</v>
      </c>
      <c r="I70">
        <v>3.8</v>
      </c>
      <c r="J70">
        <v>6.2</v>
      </c>
      <c r="K70">
        <v>7</v>
      </c>
      <c r="L70">
        <v>6.4</v>
      </c>
      <c r="M70">
        <v>6.6</v>
      </c>
      <c r="N70">
        <v>9.5</v>
      </c>
      <c r="O70">
        <v>10.4</v>
      </c>
      <c r="P70">
        <v>5</v>
      </c>
      <c r="U70" t="s">
        <v>75</v>
      </c>
    </row>
    <row r="71" spans="1:16" ht="12">
      <c r="A71">
        <v>31</v>
      </c>
      <c r="B71">
        <v>7.1</v>
      </c>
      <c r="C71">
        <v>10.9</v>
      </c>
      <c r="D71">
        <v>9.9</v>
      </c>
      <c r="E71">
        <v>3.2</v>
      </c>
      <c r="F71">
        <v>5.5</v>
      </c>
      <c r="G71">
        <v>5.3</v>
      </c>
      <c r="H71">
        <v>4</v>
      </c>
      <c r="I71">
        <v>11.1</v>
      </c>
      <c r="J71">
        <v>6.7</v>
      </c>
      <c r="K71">
        <v>4.1</v>
      </c>
      <c r="L71">
        <v>14.3</v>
      </c>
      <c r="M71">
        <v>5.9</v>
      </c>
      <c r="N71">
        <v>6.5</v>
      </c>
      <c r="O71">
        <v>11.4</v>
      </c>
      <c r="P71">
        <v>5.7</v>
      </c>
    </row>
    <row r="72" spans="1:16" ht="12">
      <c r="A72">
        <v>32</v>
      </c>
      <c r="B72">
        <v>8.2</v>
      </c>
      <c r="C72">
        <v>7.6</v>
      </c>
      <c r="D72">
        <v>6.6</v>
      </c>
      <c r="E72">
        <v>6</v>
      </c>
      <c r="F72">
        <v>3.4</v>
      </c>
      <c r="G72">
        <v>11.7</v>
      </c>
      <c r="H72">
        <v>7.4</v>
      </c>
      <c r="I72">
        <v>12.5</v>
      </c>
      <c r="J72">
        <v>11.4</v>
      </c>
      <c r="K72">
        <v>4.1</v>
      </c>
      <c r="L72">
        <v>6</v>
      </c>
      <c r="M72">
        <v>8.1</v>
      </c>
      <c r="N72">
        <v>7.5</v>
      </c>
      <c r="O72">
        <v>10.1</v>
      </c>
      <c r="P72">
        <v>5.7</v>
      </c>
    </row>
    <row r="73" spans="1:16" ht="12">
      <c r="A73">
        <v>33</v>
      </c>
      <c r="B73">
        <v>5.4</v>
      </c>
      <c r="C73">
        <v>8</v>
      </c>
      <c r="D73">
        <v>5.6</v>
      </c>
      <c r="F73">
        <v>5.8</v>
      </c>
      <c r="G73">
        <v>6.1</v>
      </c>
      <c r="H73">
        <v>5.8</v>
      </c>
      <c r="I73">
        <v>7.5</v>
      </c>
      <c r="J73">
        <v>11.2</v>
      </c>
      <c r="L73">
        <v>8.1</v>
      </c>
      <c r="M73">
        <v>5</v>
      </c>
      <c r="O73">
        <v>12.7</v>
      </c>
      <c r="P73">
        <v>11.9</v>
      </c>
    </row>
    <row r="74" spans="1:16" ht="12">
      <c r="A74">
        <v>34</v>
      </c>
      <c r="B74">
        <v>12.1</v>
      </c>
      <c r="C74">
        <v>9</v>
      </c>
      <c r="D74">
        <v>7.9</v>
      </c>
      <c r="F74">
        <v>8.1</v>
      </c>
      <c r="G74">
        <v>7</v>
      </c>
      <c r="H74">
        <v>5.5</v>
      </c>
      <c r="I74">
        <v>7.2</v>
      </c>
      <c r="J74">
        <v>11.7</v>
      </c>
      <c r="L74">
        <v>8</v>
      </c>
      <c r="M74">
        <v>7.5</v>
      </c>
      <c r="O74">
        <v>14.5</v>
      </c>
      <c r="P74">
        <v>10.8</v>
      </c>
    </row>
    <row r="75" spans="1:22" ht="12">
      <c r="A75">
        <v>35</v>
      </c>
      <c r="B75">
        <v>5.2</v>
      </c>
      <c r="C75">
        <v>8.3</v>
      </c>
      <c r="D75">
        <v>10.2</v>
      </c>
      <c r="F75">
        <v>2.5</v>
      </c>
      <c r="G75">
        <v>5.9</v>
      </c>
      <c r="H75">
        <v>9.5</v>
      </c>
      <c r="I75">
        <v>5.8</v>
      </c>
      <c r="J75">
        <v>10</v>
      </c>
      <c r="L75">
        <v>7.6</v>
      </c>
      <c r="M75">
        <v>6.2</v>
      </c>
      <c r="O75">
        <v>12.7</v>
      </c>
      <c r="P75">
        <v>10.5</v>
      </c>
      <c r="U75" t="s">
        <v>51</v>
      </c>
      <c r="V75" t="s">
        <v>80</v>
      </c>
    </row>
    <row r="76" spans="1:16" ht="12">
      <c r="A76">
        <v>36</v>
      </c>
      <c r="B76">
        <v>4.6</v>
      </c>
      <c r="C76">
        <v>3.4</v>
      </c>
      <c r="D76">
        <v>13.6</v>
      </c>
      <c r="F76">
        <v>5.3</v>
      </c>
      <c r="G76">
        <v>7.5</v>
      </c>
      <c r="H76">
        <v>6.6</v>
      </c>
      <c r="I76">
        <v>10.8</v>
      </c>
      <c r="J76">
        <v>4.4</v>
      </c>
      <c r="L76">
        <v>4.6</v>
      </c>
      <c r="M76">
        <v>5.8</v>
      </c>
      <c r="O76">
        <v>8.4</v>
      </c>
      <c r="P76">
        <v>7.3</v>
      </c>
    </row>
    <row r="77" spans="1:21" ht="12">
      <c r="A77">
        <v>37</v>
      </c>
      <c r="B77">
        <v>5.5</v>
      </c>
      <c r="D77">
        <v>14</v>
      </c>
      <c r="F77">
        <v>10.4</v>
      </c>
      <c r="G77">
        <v>7.3</v>
      </c>
      <c r="H77">
        <v>7.6</v>
      </c>
      <c r="I77">
        <v>10</v>
      </c>
      <c r="J77">
        <v>4.5</v>
      </c>
      <c r="L77">
        <v>5</v>
      </c>
      <c r="M77">
        <v>7.1</v>
      </c>
      <c r="O77">
        <v>13</v>
      </c>
      <c r="P77">
        <v>6.6</v>
      </c>
      <c r="U77" t="s">
        <v>81</v>
      </c>
    </row>
    <row r="78" spans="1:16" ht="12">
      <c r="A78">
        <v>38</v>
      </c>
      <c r="D78">
        <v>9.8</v>
      </c>
      <c r="F78">
        <v>15.2</v>
      </c>
      <c r="G78">
        <v>7.5</v>
      </c>
      <c r="H78">
        <v>11.7</v>
      </c>
      <c r="I78">
        <v>13.3</v>
      </c>
      <c r="L78">
        <v>9.4</v>
      </c>
      <c r="M78">
        <v>7.2</v>
      </c>
      <c r="O78">
        <v>12.1</v>
      </c>
      <c r="P78">
        <v>3.6</v>
      </c>
    </row>
    <row r="79" spans="1:21" ht="12">
      <c r="A79">
        <v>39</v>
      </c>
      <c r="D79">
        <v>7.6</v>
      </c>
      <c r="F79">
        <v>5.1</v>
      </c>
      <c r="G79">
        <v>11.6</v>
      </c>
      <c r="H79">
        <v>6.8</v>
      </c>
      <c r="I79">
        <v>5.2</v>
      </c>
      <c r="L79">
        <v>4.8</v>
      </c>
      <c r="M79">
        <v>2.8</v>
      </c>
      <c r="O79">
        <v>11.1</v>
      </c>
      <c r="P79">
        <v>9.3</v>
      </c>
      <c r="U79" s="5" t="s">
        <v>82</v>
      </c>
    </row>
    <row r="80" spans="1:16" ht="12">
      <c r="A80">
        <v>40</v>
      </c>
      <c r="D80">
        <v>5</v>
      </c>
      <c r="F80">
        <v>5.6</v>
      </c>
      <c r="G80">
        <v>5.8</v>
      </c>
      <c r="H80">
        <v>7.8</v>
      </c>
      <c r="I80">
        <v>7.1</v>
      </c>
      <c r="L80">
        <v>8.1</v>
      </c>
      <c r="M80">
        <v>8.3</v>
      </c>
      <c r="O80">
        <v>9.7</v>
      </c>
      <c r="P80">
        <v>5.9</v>
      </c>
    </row>
    <row r="81" spans="1:23" ht="12">
      <c r="A81">
        <v>41</v>
      </c>
      <c r="D81">
        <v>5.2</v>
      </c>
      <c r="F81">
        <v>7</v>
      </c>
      <c r="H81">
        <v>12.6</v>
      </c>
      <c r="I81">
        <v>3.4</v>
      </c>
      <c r="L81">
        <v>13.8</v>
      </c>
      <c r="M81">
        <v>5.5</v>
      </c>
      <c r="P81">
        <v>11.7</v>
      </c>
      <c r="U81" t="s">
        <v>55</v>
      </c>
      <c r="V81" t="s">
        <v>56</v>
      </c>
      <c r="W81" t="s">
        <v>83</v>
      </c>
    </row>
    <row r="82" spans="1:16" ht="12">
      <c r="A82">
        <v>42</v>
      </c>
      <c r="D82">
        <v>8.8</v>
      </c>
      <c r="F82">
        <v>7.4</v>
      </c>
      <c r="H82">
        <v>9.5</v>
      </c>
      <c r="I82">
        <v>11.1</v>
      </c>
      <c r="L82">
        <v>7.9</v>
      </c>
      <c r="M82">
        <v>5.7</v>
      </c>
      <c r="P82">
        <v>10.1</v>
      </c>
    </row>
    <row r="83" spans="1:23" ht="12">
      <c r="A83">
        <v>43</v>
      </c>
      <c r="D83">
        <v>9.1</v>
      </c>
      <c r="F83">
        <v>6.7</v>
      </c>
      <c r="H83">
        <v>3.2</v>
      </c>
      <c r="I83">
        <v>8.2</v>
      </c>
      <c r="L83">
        <v>9.3</v>
      </c>
      <c r="P83">
        <v>5.7</v>
      </c>
      <c r="U83" t="s">
        <v>58</v>
      </c>
      <c r="V83" t="s">
        <v>56</v>
      </c>
      <c r="W83" t="s">
        <v>84</v>
      </c>
    </row>
    <row r="84" spans="1:16" ht="12">
      <c r="A84">
        <v>44</v>
      </c>
      <c r="D84">
        <v>5</v>
      </c>
      <c r="F84">
        <v>6.5</v>
      </c>
      <c r="H84">
        <v>5.3</v>
      </c>
      <c r="I84">
        <v>11</v>
      </c>
      <c r="L84">
        <v>7</v>
      </c>
      <c r="P84">
        <v>10</v>
      </c>
    </row>
    <row r="85" spans="1:26" ht="12">
      <c r="A85">
        <v>45</v>
      </c>
      <c r="F85">
        <v>5.3</v>
      </c>
      <c r="H85">
        <v>3.5</v>
      </c>
      <c r="L85">
        <v>12</v>
      </c>
      <c r="U85" t="s">
        <v>60</v>
      </c>
      <c r="V85" t="s">
        <v>61</v>
      </c>
      <c r="W85" t="s">
        <v>62</v>
      </c>
      <c r="X85" t="s">
        <v>23</v>
      </c>
      <c r="Y85" t="s">
        <v>63</v>
      </c>
      <c r="Z85" t="s">
        <v>64</v>
      </c>
    </row>
    <row r="86" spans="1:26" ht="12">
      <c r="A86">
        <v>46</v>
      </c>
      <c r="F86">
        <v>6.5</v>
      </c>
      <c r="U86">
        <v>0</v>
      </c>
      <c r="V86">
        <v>3</v>
      </c>
      <c r="W86">
        <v>0</v>
      </c>
      <c r="X86">
        <v>7.87</v>
      </c>
      <c r="Y86">
        <v>1.028</v>
      </c>
      <c r="Z86">
        <v>0.594</v>
      </c>
    </row>
    <row r="87" spans="21:26" ht="12">
      <c r="U87">
        <v>3</v>
      </c>
      <c r="V87">
        <v>3</v>
      </c>
      <c r="W87">
        <v>0</v>
      </c>
      <c r="X87">
        <v>7.523</v>
      </c>
      <c r="Y87">
        <v>0.348</v>
      </c>
      <c r="Z87">
        <v>0.201</v>
      </c>
    </row>
    <row r="88" spans="21:26" ht="12">
      <c r="U88">
        <v>10</v>
      </c>
      <c r="V88">
        <v>3</v>
      </c>
      <c r="W88">
        <v>0</v>
      </c>
      <c r="X88">
        <v>8.452</v>
      </c>
      <c r="Y88">
        <v>1.314</v>
      </c>
      <c r="Z88">
        <v>0.759</v>
      </c>
    </row>
    <row r="89" spans="21:26" ht="12">
      <c r="U89">
        <v>30</v>
      </c>
      <c r="V89">
        <v>3</v>
      </c>
      <c r="W89">
        <v>0</v>
      </c>
      <c r="X89">
        <v>7.656</v>
      </c>
      <c r="Y89">
        <v>0.936</v>
      </c>
      <c r="Z89">
        <v>0.54</v>
      </c>
    </row>
    <row r="90" spans="1:26" ht="12">
      <c r="A90" t="s">
        <v>87</v>
      </c>
      <c r="B90">
        <f>AVERAGE(B41:B86)</f>
        <v>7.054054054054054</v>
      </c>
      <c r="C90">
        <f aca="true" t="shared" si="5" ref="C90:P90">AVERAGE(C41:C86)</f>
        <v>9.025</v>
      </c>
      <c r="D90">
        <f t="shared" si="5"/>
        <v>7.531818181818181</v>
      </c>
      <c r="E90">
        <f t="shared" si="5"/>
        <v>7.121875000000001</v>
      </c>
      <c r="F90">
        <f t="shared" si="5"/>
        <v>7.7413043478260875</v>
      </c>
      <c r="G90">
        <f t="shared" si="5"/>
        <v>7.705</v>
      </c>
      <c r="H90">
        <f t="shared" si="5"/>
        <v>6.975555555555556</v>
      </c>
      <c r="I90">
        <f t="shared" si="5"/>
        <v>9.495454545454546</v>
      </c>
      <c r="J90">
        <f t="shared" si="5"/>
        <v>8.883783783783782</v>
      </c>
      <c r="K90">
        <f t="shared" si="5"/>
        <v>6.628124999999999</v>
      </c>
      <c r="L90">
        <f t="shared" si="5"/>
        <v>8.460000000000003</v>
      </c>
      <c r="M90">
        <f t="shared" si="5"/>
        <v>7.878571428571429</v>
      </c>
      <c r="N90">
        <f t="shared" si="5"/>
        <v>7.487499999999999</v>
      </c>
      <c r="O90">
        <f t="shared" si="5"/>
        <v>10.7575</v>
      </c>
      <c r="P90">
        <f t="shared" si="5"/>
        <v>9.536363636363633</v>
      </c>
      <c r="U90">
        <v>90</v>
      </c>
      <c r="V90">
        <v>3</v>
      </c>
      <c r="W90">
        <v>0</v>
      </c>
      <c r="X90">
        <v>9.26</v>
      </c>
      <c r="Y90">
        <v>1.652</v>
      </c>
      <c r="Z90">
        <v>0.954</v>
      </c>
    </row>
    <row r="91" ht="12">
      <c r="A91" t="s">
        <v>88</v>
      </c>
    </row>
    <row r="92" spans="21:26" ht="12">
      <c r="U92" t="s">
        <v>65</v>
      </c>
      <c r="V92" t="s">
        <v>66</v>
      </c>
      <c r="W92" t="s">
        <v>67</v>
      </c>
      <c r="X92" t="s">
        <v>68</v>
      </c>
      <c r="Y92" t="s">
        <v>69</v>
      </c>
      <c r="Z92" t="s">
        <v>70</v>
      </c>
    </row>
    <row r="93" spans="21:26" ht="12">
      <c r="U93" t="s">
        <v>71</v>
      </c>
      <c r="V93">
        <v>4</v>
      </c>
      <c r="W93">
        <v>6.121</v>
      </c>
      <c r="X93">
        <v>1.53</v>
      </c>
      <c r="Y93">
        <v>1.175</v>
      </c>
      <c r="Z93">
        <v>0.379</v>
      </c>
    </row>
    <row r="94" spans="21:24" ht="12">
      <c r="U94" t="s">
        <v>72</v>
      </c>
      <c r="V94">
        <v>10</v>
      </c>
      <c r="W94">
        <v>13.024</v>
      </c>
      <c r="X94">
        <v>1.302</v>
      </c>
    </row>
    <row r="95" spans="21:23" ht="12">
      <c r="U95" t="s">
        <v>73</v>
      </c>
      <c r="V95">
        <v>14</v>
      </c>
      <c r="W95">
        <v>19.145</v>
      </c>
    </row>
    <row r="99" ht="12">
      <c r="U99" t="s">
        <v>85</v>
      </c>
    </row>
    <row r="101" ht="12">
      <c r="U101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jpastor</cp:lastModifiedBy>
  <dcterms:created xsi:type="dcterms:W3CDTF">2013-10-08T18:20:53Z</dcterms:created>
  <dcterms:modified xsi:type="dcterms:W3CDTF">2013-12-24T17:26:03Z</dcterms:modified>
  <cp:category/>
  <cp:version/>
  <cp:contentType/>
  <cp:contentStatus/>
</cp:coreProperties>
</file>