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505" windowHeight="12060" activeTab="1"/>
  </bookViews>
  <sheets>
    <sheet name="Endpoint Measures" sheetId="1" r:id="rId1"/>
    <sheet name="Sulfate Levels" sheetId="2" r:id="rId2"/>
    <sheet name="Endpoint Means" sheetId="3" r:id="rId3"/>
    <sheet name="Trial Comparis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<sst xmlns="http://schemas.openxmlformats.org/spreadsheetml/2006/main" count="548" uniqueCount="123">
  <si>
    <t>Sulfide</t>
  </si>
  <si>
    <t>Treatment</t>
  </si>
  <si>
    <t>Control</t>
  </si>
  <si>
    <t>10 uM</t>
  </si>
  <si>
    <t>Replicate</t>
  </si>
  <si>
    <t>Bottle</t>
  </si>
  <si>
    <t>Stem and</t>
  </si>
  <si>
    <t>Leaf Length</t>
  </si>
  <si>
    <t>(cm)</t>
  </si>
  <si>
    <t>Plant Wt</t>
  </si>
  <si>
    <t xml:space="preserve"> + tare</t>
  </si>
  <si>
    <t>tare wt</t>
  </si>
  <si>
    <t>(g)</t>
  </si>
  <si>
    <t>initial</t>
  </si>
  <si>
    <t>(mg)</t>
  </si>
  <si>
    <t>final</t>
  </si>
  <si>
    <t>Spectrophotometer Measurements (ug/L)</t>
  </si>
  <si>
    <t>Calculated Concentrations (uM)</t>
  </si>
  <si>
    <t>Replicate Mean Concentrations (uM)</t>
  </si>
  <si>
    <t>Trial 2</t>
  </si>
  <si>
    <t>Trial 1</t>
  </si>
  <si>
    <t>Endpoint measures were Length of stem &amp; leaf (cm) and total dry plant weight (mg)</t>
  </si>
  <si>
    <t>5 uM</t>
  </si>
  <si>
    <t>20 uM</t>
  </si>
  <si>
    <t>10 day trial time period  12/9/13 - 12/19/13</t>
  </si>
  <si>
    <t>Sulfide exchanged on 12/9, 12/11, 12/13, 12/16, and 12/18</t>
  </si>
  <si>
    <t>Actual Sulfide treatment levels varied a bit (see Sulfide levels worksheet), highest measured means were 0, 5, 10, 20, and 37 uM</t>
  </si>
  <si>
    <t>One Way Analysis of Variance</t>
  </si>
  <si>
    <t xml:space="preserve">Dependent Variable: Plant Weight (mg) </t>
  </si>
  <si>
    <t>Normality Test:</t>
  </si>
  <si>
    <t>Passed</t>
  </si>
  <si>
    <t>Equal Variance Test: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</si>
  <si>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</si>
  <si>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</si>
  <si>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</si>
  <si>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</si>
  <si>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</si>
  <si>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</si>
  <si>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</si>
  <si>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</si>
  <si>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</si>
  <si>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</si>
  <si>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</si>
  <si>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</si>
  <si>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</si>
  <si>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</si>
  <si>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</si>
  <si>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</si>
  <si>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Power of performed test with alpha = 0.050: 1.000</t>
  </si>
  <si>
    <t>All Pairwise Multiple Comparison Procedures (Tukey Test):</t>
  </si>
  <si>
    <t>Comparison</t>
  </si>
  <si>
    <t>Diff of Means</t>
  </si>
  <si>
    <t>p</t>
  </si>
  <si>
    <t>q</t>
  </si>
  <si>
    <t>P</t>
  </si>
  <si>
    <t>P&lt;0.050</t>
  </si>
  <si>
    <t>Yes</t>
  </si>
  <si>
    <t>No</t>
  </si>
  <si>
    <t>Do Not Test</t>
  </si>
  <si>
    <t>Monday, December 30, 2013, 4:50:31 PM</t>
  </si>
  <si>
    <t>Data source: Data 1 in Notebook 2</t>
  </si>
  <si>
    <t xml:space="preserve">Dependent Variable: Mean Stem and Leaf Length (cm) </t>
  </si>
  <si>
    <t>(P = 0.446)</t>
  </si>
  <si>
    <t>(P = 0.059)</t>
  </si>
  <si>
    <t>Comparisons for factor: Sulfide Treatment (uM)</t>
  </si>
  <si>
    <t>0.000 vs. 37.000</t>
  </si>
  <si>
    <t>0.000 vs. 20.000</t>
  </si>
  <si>
    <t>0.000 vs. 5.000</t>
  </si>
  <si>
    <t>0.000 vs. 10.000</t>
  </si>
  <si>
    <t>10.000 vs. 37.000</t>
  </si>
  <si>
    <t>10.000 vs. 20.000</t>
  </si>
  <si>
    <t>10.000 vs. 5.000</t>
  </si>
  <si>
    <t>5.000 vs. 37.000</t>
  </si>
  <si>
    <t>5.000 vs. 20.000</t>
  </si>
  <si>
    <t>20.000 vs. 37.000</t>
  </si>
  <si>
    <t>Monday, December 30, 2013, 4:57:51 PM</t>
  </si>
  <si>
    <t>(P = 0.069)</t>
  </si>
  <si>
    <t>(P = 0.397)</t>
  </si>
  <si>
    <t>5.000 vs. 0.000</t>
  </si>
  <si>
    <t>5.000 vs. 10.000</t>
  </si>
  <si>
    <t>10.000 vs. 0.000</t>
  </si>
  <si>
    <t>37.000 vs. 20.000</t>
  </si>
  <si>
    <t>Bottle Means</t>
  </si>
  <si>
    <t>ln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</si>
  <si>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</si>
  <si>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</si>
  <si>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</si>
  <si>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</si>
  <si>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</si>
  <si>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</si>
  <si>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</si>
  <si>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</si>
  <si>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</si>
  <si>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</si>
  <si>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</si>
  <si>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</si>
  <si>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</si>
  <si>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</si>
  <si>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</si>
  <si>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</si>
  <si>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</si>
  <si>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</si>
  <si>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</si>
  <si>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</si>
  <si>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</si>
  <si>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</si>
  <si>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</si>
  <si>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Nominal</t>
  </si>
  <si>
    <t>Measured</t>
  </si>
  <si>
    <t>Concentrations</t>
  </si>
  <si>
    <t>(uM)</t>
  </si>
  <si>
    <t>Concentration</t>
  </si>
  <si>
    <t>Note root lengths were not measured since rangefinder test indicated little growth with time and across treatments</t>
  </si>
  <si>
    <t>Effects of Sulfide on Juvenile Growth Definitive Trial 2</t>
  </si>
  <si>
    <t>Sulfate</t>
  </si>
  <si>
    <t>uM</t>
  </si>
  <si>
    <t>Rangefinder</t>
  </si>
  <si>
    <t>Exponential Model</t>
  </si>
  <si>
    <t>Exponential</t>
  </si>
  <si>
    <t>Model</t>
  </si>
  <si>
    <t xml:space="preserve">Exponential </t>
  </si>
  <si>
    <t>40 uM</t>
  </si>
  <si>
    <t>Target sulfide treatments were 0, 5, 10, 20, and 40 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</si>
</sst>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"/>
      <color indexed="8"/>
      <name val="Arial"/>
      <family val="0"/>
    </font>
    <font>
      <vertAlign val="superscript"/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27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'Sulfate Levels'!$A$52:$C$52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Levels'!$D$52:$P$52</c:f>
              <c:numCache>
                <c:ptCount val="13"/>
                <c:pt idx="0">
                  <c:v>-0.052083333333333336</c:v>
                </c:pt>
                <c:pt idx="1">
                  <c:v>0.078125</c:v>
                </c:pt>
                <c:pt idx="2">
                  <c:v>0.052083333333333336</c:v>
                </c:pt>
                <c:pt idx="3">
                  <c:v>0.078125</c:v>
                </c:pt>
                <c:pt idx="5">
                  <c:v>0.13020833333333334</c:v>
                </c:pt>
                <c:pt idx="6">
                  <c:v>0.10416666666666667</c:v>
                </c:pt>
                <c:pt idx="8">
                  <c:v>0.078125</c:v>
                </c:pt>
                <c:pt idx="9">
                  <c:v>0.13020833333333334</c:v>
                </c:pt>
                <c:pt idx="11">
                  <c:v>0.078125</c:v>
                </c:pt>
                <c:pt idx="12">
                  <c:v>0.078125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'Sulfate Levels'!$A$53:$C$53</c:f>
              <c:strCache>
                <c:ptCount val="1"/>
                <c:pt idx="0">
                  <c:v>5 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Levels'!$D$53:$P$53</c:f>
              <c:numCache>
                <c:ptCount val="13"/>
                <c:pt idx="0">
                  <c:v>4.557291666666667</c:v>
                </c:pt>
                <c:pt idx="1">
                  <c:v>0.078125</c:v>
                </c:pt>
                <c:pt idx="2">
                  <c:v>4.869791666666667</c:v>
                </c:pt>
                <c:pt idx="3">
                  <c:v>0.234375</c:v>
                </c:pt>
                <c:pt idx="5">
                  <c:v>4.739583333333333</c:v>
                </c:pt>
                <c:pt idx="6">
                  <c:v>0.390625</c:v>
                </c:pt>
                <c:pt idx="8">
                  <c:v>4.869791666666667</c:v>
                </c:pt>
                <c:pt idx="9">
                  <c:v>0.18229166666666666</c:v>
                </c:pt>
                <c:pt idx="11">
                  <c:v>4.479166666666667</c:v>
                </c:pt>
                <c:pt idx="12">
                  <c:v>0.078125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'Sulfate Levels'!$A$54:$C$54</c:f>
              <c:strCache>
                <c:ptCount val="1"/>
                <c:pt idx="0">
                  <c:v>10 uM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Levels'!$D$54:$P$54</c:f>
              <c:numCache>
                <c:ptCount val="13"/>
                <c:pt idx="0">
                  <c:v>8.958333333333334</c:v>
                </c:pt>
                <c:pt idx="1">
                  <c:v>0.10416666666666667</c:v>
                </c:pt>
                <c:pt idx="2">
                  <c:v>9.973958333333334</c:v>
                </c:pt>
                <c:pt idx="3">
                  <c:v>1.0677083333333333</c:v>
                </c:pt>
                <c:pt idx="5">
                  <c:v>9.0625</c:v>
                </c:pt>
                <c:pt idx="6">
                  <c:v>0.4427083333333333</c:v>
                </c:pt>
                <c:pt idx="8">
                  <c:v>9.010416666666666</c:v>
                </c:pt>
                <c:pt idx="9">
                  <c:v>0.4166666666666667</c:v>
                </c:pt>
                <c:pt idx="11">
                  <c:v>9.375</c:v>
                </c:pt>
                <c:pt idx="12">
                  <c:v>0.78125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'Sulfate Levels'!$A$55:$C$55</c:f>
              <c:strCache>
                <c:ptCount val="1"/>
                <c:pt idx="0">
                  <c:v>20 uM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Levels'!$D$55:$P$55</c:f>
              <c:numCache>
                <c:ptCount val="13"/>
                <c:pt idx="0">
                  <c:v>17.526041666666668</c:v>
                </c:pt>
                <c:pt idx="1">
                  <c:v>13.411458333333334</c:v>
                </c:pt>
                <c:pt idx="2">
                  <c:v>20.234375</c:v>
                </c:pt>
                <c:pt idx="3">
                  <c:v>11.067708333333334</c:v>
                </c:pt>
                <c:pt idx="5">
                  <c:v>19.166666666666668</c:v>
                </c:pt>
                <c:pt idx="6">
                  <c:v>13.125</c:v>
                </c:pt>
                <c:pt idx="8">
                  <c:v>17.734375</c:v>
                </c:pt>
                <c:pt idx="9">
                  <c:v>12.96875</c:v>
                </c:pt>
                <c:pt idx="11">
                  <c:v>17.604166666666668</c:v>
                </c:pt>
                <c:pt idx="12">
                  <c:v>13.359375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'Sulfate Levels'!$A$56:$C$56</c:f>
              <c:strCache>
                <c:ptCount val="1"/>
                <c:pt idx="0">
                  <c:v>40 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'Sulfate Levels'!$D$51:$P$51</c:f>
              <c:strCache>
                <c:ptCount val="13"/>
                <c:pt idx="0">
                  <c:v>41596</c:v>
                </c:pt>
                <c:pt idx="1">
                  <c:v>41598</c:v>
                </c:pt>
                <c:pt idx="2">
                  <c:v>41598</c:v>
                </c:pt>
                <c:pt idx="3">
                  <c:v>41600</c:v>
                </c:pt>
                <c:pt idx="5">
                  <c:v>41600</c:v>
                </c:pt>
                <c:pt idx="6">
                  <c:v>41603</c:v>
                </c:pt>
                <c:pt idx="8">
                  <c:v>41603</c:v>
                </c:pt>
                <c:pt idx="9">
                  <c:v>41605</c:v>
                </c:pt>
                <c:pt idx="11">
                  <c:v>41605</c:v>
                </c:pt>
                <c:pt idx="12">
                  <c:v>41606</c:v>
                </c:pt>
              </c:strCache>
            </c:strRef>
          </c:cat>
          <c:val>
            <c:numRef>
              <c:f>'Sulfate Levels'!$D$56:$P$56</c:f>
              <c:numCache>
                <c:ptCount val="13"/>
                <c:pt idx="0">
                  <c:v>36.432291666666664</c:v>
                </c:pt>
                <c:pt idx="1">
                  <c:v>33.125</c:v>
                </c:pt>
                <c:pt idx="2">
                  <c:v>37.34375</c:v>
                </c:pt>
                <c:pt idx="3">
                  <c:v>29.322916666666668</c:v>
                </c:pt>
                <c:pt idx="5">
                  <c:v>35.104166666666664</c:v>
                </c:pt>
                <c:pt idx="6">
                  <c:v>25</c:v>
                </c:pt>
                <c:pt idx="8">
                  <c:v>35.416666666666664</c:v>
                </c:pt>
                <c:pt idx="9">
                  <c:v>16.692708333333332</c:v>
                </c:pt>
                <c:pt idx="11">
                  <c:v>35.494791666666664</c:v>
                </c:pt>
                <c:pt idx="12">
                  <c:v>28.75</c:v>
                </c:pt>
              </c:numCache>
            </c:numRef>
          </c:val>
          <c:smooth val="0"/>
        </c:ser>
        <c:marker val="1"/>
        <c:axId val="50626423"/>
        <c:axId val="52984624"/>
      </c:lineChart>
      <c:dateAx>
        <c:axId val="506264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98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5625"/>
          <c:w val="0.130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'Endpoint Means'!$D$41:$D$55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'Endpoint Means'!$E$41:$E$55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7099569"/>
        <c:axId val="63896122"/>
      </c:scatterChart>
      <c:val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Sulfide Treatment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 val="autoZero"/>
        <c:crossBetween val="midCat"/>
        <c:dispUnits/>
      </c:valAx>
      <c:valAx>
        <c:axId val="6389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Plant Weight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Sulfide Juvenile Growth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6"/>
          <c:w val="0.824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v>Rangefinder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'[1]Trial Comparisons'!$B$10:$B$24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</c:numCache>
            </c:numRef>
          </c:xVal>
          <c:yVal>
            <c:numRef>
              <c:f>'[1]Trial Comparisons'!$C$10:$C$24</c:f>
              <c:numCache>
                <c:ptCount val="15"/>
                <c:pt idx="0">
                  <c:v>11.35</c:v>
                </c:pt>
                <c:pt idx="1">
                  <c:v>13.557142857142859</c:v>
                </c:pt>
                <c:pt idx="2">
                  <c:v>13.314285714285715</c:v>
                </c:pt>
                <c:pt idx="3">
                  <c:v>11.62857142857143</c:v>
                </c:pt>
                <c:pt idx="4">
                  <c:v>14.12857142857143</c:v>
                </c:pt>
                <c:pt idx="5">
                  <c:v>11.12857142857143</c:v>
                </c:pt>
                <c:pt idx="6">
                  <c:v>10.142857142857142</c:v>
                </c:pt>
                <c:pt idx="7">
                  <c:v>12.157142857142858</c:v>
                </c:pt>
                <c:pt idx="8">
                  <c:v>12.042857142857143</c:v>
                </c:pt>
                <c:pt idx="9">
                  <c:v>8.185714285714285</c:v>
                </c:pt>
                <c:pt idx="10">
                  <c:v>6.75</c:v>
                </c:pt>
                <c:pt idx="11">
                  <c:v>5.771428571428571</c:v>
                </c:pt>
                <c:pt idx="12">
                  <c:v>5.514285714285714</c:v>
                </c:pt>
                <c:pt idx="13">
                  <c:v>5.214285714285714</c:v>
                </c:pt>
                <c:pt idx="14">
                  <c:v>5.1</c:v>
                </c:pt>
              </c:numCache>
            </c:numRef>
          </c:yVal>
          <c:smooth val="0"/>
        </c:ser>
        <c:ser>
          <c:idx val="1"/>
          <c:order val="1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'[1]Trial Comparisons'!$B$25:$B$39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</c:v>
                </c:pt>
                <c:pt idx="4">
                  <c:v>4.7</c:v>
                </c:pt>
                <c:pt idx="5">
                  <c:v>4.7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22.8</c:v>
                </c:pt>
                <c:pt idx="10">
                  <c:v>22.8</c:v>
                </c:pt>
                <c:pt idx="11">
                  <c:v>22.8</c:v>
                </c:pt>
                <c:pt idx="12">
                  <c:v>51.4</c:v>
                </c:pt>
                <c:pt idx="13">
                  <c:v>51.4</c:v>
                </c:pt>
                <c:pt idx="14">
                  <c:v>51.4</c:v>
                </c:pt>
              </c:numCache>
            </c:numRef>
          </c:xVal>
          <c:yVal>
            <c:numRef>
              <c:f>'[1]Trial Comparisons'!$C$25:$C$39</c:f>
              <c:numCache>
                <c:ptCount val="15"/>
                <c:pt idx="0">
                  <c:v>14.62857142857143</c:v>
                </c:pt>
                <c:pt idx="1">
                  <c:v>14.071428571428571</c:v>
                </c:pt>
                <c:pt idx="2">
                  <c:v>15.014285714285714</c:v>
                </c:pt>
                <c:pt idx="3">
                  <c:v>14.257142857142856</c:v>
                </c:pt>
                <c:pt idx="4">
                  <c:v>14.028571428571428</c:v>
                </c:pt>
                <c:pt idx="5">
                  <c:v>14.157142857142858</c:v>
                </c:pt>
                <c:pt idx="6">
                  <c:v>12.8</c:v>
                </c:pt>
                <c:pt idx="7">
                  <c:v>14.72857142857143</c:v>
                </c:pt>
                <c:pt idx="8">
                  <c:v>12.857142857142858</c:v>
                </c:pt>
                <c:pt idx="9">
                  <c:v>7.7142857142857135</c:v>
                </c:pt>
                <c:pt idx="10">
                  <c:v>8.742857142857144</c:v>
                </c:pt>
                <c:pt idx="11">
                  <c:v>5.95</c:v>
                </c:pt>
                <c:pt idx="12">
                  <c:v>4.5</c:v>
                </c:pt>
                <c:pt idx="13">
                  <c:v>7.3428571428571425</c:v>
                </c:pt>
                <c:pt idx="14">
                  <c:v>5.042857142857144</c:v>
                </c:pt>
              </c:numCache>
            </c:numRef>
          </c:yVal>
          <c:smooth val="0"/>
        </c:ser>
        <c:ser>
          <c:idx val="2"/>
          <c:order val="2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'[1]Trial Comparisons'!$B$40:$B$54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</c:numCache>
            </c:numRef>
          </c:xVal>
          <c:yVal>
            <c:numRef>
              <c:f>'[1]Trial Comparisons'!$C$40:$C$54</c:f>
              <c:numCache>
                <c:ptCount val="15"/>
                <c:pt idx="0">
                  <c:v>10.071428571428571</c:v>
                </c:pt>
                <c:pt idx="1">
                  <c:v>12.942857142857145</c:v>
                </c:pt>
                <c:pt idx="2">
                  <c:v>11.414285714285715</c:v>
                </c:pt>
                <c:pt idx="3">
                  <c:v>11.328571428571427</c:v>
                </c:pt>
                <c:pt idx="4">
                  <c:v>11.628571428571428</c:v>
                </c:pt>
                <c:pt idx="5">
                  <c:v>11.14285714285714</c:v>
                </c:pt>
                <c:pt idx="6">
                  <c:v>11.014285714285714</c:v>
                </c:pt>
                <c:pt idx="7">
                  <c:v>11.528571428571427</c:v>
                </c:pt>
                <c:pt idx="8">
                  <c:v>11.757142857142856</c:v>
                </c:pt>
                <c:pt idx="9">
                  <c:v>8.571428571428571</c:v>
                </c:pt>
                <c:pt idx="10">
                  <c:v>8.185714285714285</c:v>
                </c:pt>
                <c:pt idx="11">
                  <c:v>6.957142857142857</c:v>
                </c:pt>
                <c:pt idx="12">
                  <c:v>7.533333333333332</c:v>
                </c:pt>
                <c:pt idx="13">
                  <c:v>8.414285714285715</c:v>
                </c:pt>
                <c:pt idx="14">
                  <c:v>6.92857142857143</c:v>
                </c:pt>
              </c:numCache>
            </c:numRef>
          </c:yVal>
          <c:smooth val="0"/>
        </c:ser>
        <c:ser>
          <c:idx val="3"/>
          <c:order val="3"/>
          <c:tx>
            <c:v>Exponential 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'Trial Comparisons'!$B$10:$B$54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'Trial Comparisons'!$E$10:$E$54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38194187"/>
        <c:axId val="8203364"/>
      </c:scatterChart>
      <c:val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Sulfide Treatment (uM)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 val="autoZero"/>
        <c:crossBetween val="midCat"/>
        <c:dispUnits/>
      </c:val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Plant Length (cm)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25975"/>
          <c:w val="0.26875"/>
          <c:h val="0.2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Sulfide Juvenile Growth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6"/>
          <c:w val="0.824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v>Rangefinder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'[1]Trial Comparisons'!$Q$10:$Q$24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</c:numCache>
            </c:numRef>
          </c:xVal>
          <c:yVal>
            <c:numRef>
              <c:f>'[1]Trial Comparisons'!$R$10:$R$24</c:f>
              <c:numCache>
                <c:ptCount val="15"/>
                <c:pt idx="0">
                  <c:v>6.033333333333345</c:v>
                </c:pt>
                <c:pt idx="1">
                  <c:v>8.628571428571421</c:v>
                </c:pt>
                <c:pt idx="2">
                  <c:v>7.985714285714311</c:v>
                </c:pt>
                <c:pt idx="3">
                  <c:v>6.171428571428581</c:v>
                </c:pt>
                <c:pt idx="4">
                  <c:v>7.0428571428571445</c:v>
                </c:pt>
                <c:pt idx="5">
                  <c:v>6.714285714285704</c:v>
                </c:pt>
                <c:pt idx="6">
                  <c:v>5.285714285714283</c:v>
                </c:pt>
                <c:pt idx="7">
                  <c:v>6.328571428571421</c:v>
                </c:pt>
                <c:pt idx="8">
                  <c:v>5.8142857142857</c:v>
                </c:pt>
                <c:pt idx="9">
                  <c:v>3.442857142857144</c:v>
                </c:pt>
                <c:pt idx="10">
                  <c:v>2.6500000000000132</c:v>
                </c:pt>
                <c:pt idx="11">
                  <c:v>2.1571428571428655</c:v>
                </c:pt>
                <c:pt idx="12">
                  <c:v>1.9714285714285766</c:v>
                </c:pt>
                <c:pt idx="13">
                  <c:v>1.6857142857142826</c:v>
                </c:pt>
                <c:pt idx="14">
                  <c:v>1.783333333333322</c:v>
                </c:pt>
              </c:numCache>
            </c:numRef>
          </c:yVal>
          <c:smooth val="0"/>
        </c:ser>
        <c:ser>
          <c:idx val="1"/>
          <c:order val="1"/>
          <c:tx>
            <c:v>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'[1]Trial Comparisons'!$Q$25:$Q$39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</c:v>
                </c:pt>
                <c:pt idx="4">
                  <c:v>4.7</c:v>
                </c:pt>
                <c:pt idx="5">
                  <c:v>4.7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22.8</c:v>
                </c:pt>
                <c:pt idx="10">
                  <c:v>22.8</c:v>
                </c:pt>
                <c:pt idx="11">
                  <c:v>22.8</c:v>
                </c:pt>
                <c:pt idx="12">
                  <c:v>51.4</c:v>
                </c:pt>
                <c:pt idx="13">
                  <c:v>51.4</c:v>
                </c:pt>
                <c:pt idx="14">
                  <c:v>51.4</c:v>
                </c:pt>
              </c:numCache>
            </c:numRef>
          </c:xVal>
          <c:yVal>
            <c:numRef>
              <c:f>'[1]Trial Comparisons'!$R$25:$R$39</c:f>
              <c:numCache>
                <c:ptCount val="15"/>
                <c:pt idx="0">
                  <c:v>8.385714285714274</c:v>
                </c:pt>
                <c:pt idx="1">
                  <c:v>8.257142857142851</c:v>
                </c:pt>
                <c:pt idx="2">
                  <c:v>9.585714285714271</c:v>
                </c:pt>
                <c:pt idx="3">
                  <c:v>6.185714285714286</c:v>
                </c:pt>
                <c:pt idx="4">
                  <c:v>7.742857142857138</c:v>
                </c:pt>
                <c:pt idx="5">
                  <c:v>8.45714285714286</c:v>
                </c:pt>
                <c:pt idx="6">
                  <c:v>6.771428571428563</c:v>
                </c:pt>
                <c:pt idx="7">
                  <c:v>7.971428571428556</c:v>
                </c:pt>
                <c:pt idx="8">
                  <c:v>6.285714285714291</c:v>
                </c:pt>
                <c:pt idx="9">
                  <c:v>3.114285714285704</c:v>
                </c:pt>
                <c:pt idx="10">
                  <c:v>4.5000000000000115</c:v>
                </c:pt>
                <c:pt idx="11">
                  <c:v>2.533333333333341</c:v>
                </c:pt>
                <c:pt idx="12">
                  <c:v>2.1571428571428655</c:v>
                </c:pt>
                <c:pt idx="13">
                  <c:v>3.414285714285703</c:v>
                </c:pt>
                <c:pt idx="14">
                  <c:v>1.7</c:v>
                </c:pt>
              </c:numCache>
            </c:numRef>
          </c:yVal>
          <c:smooth val="0"/>
        </c:ser>
        <c:ser>
          <c:idx val="2"/>
          <c:order val="2"/>
          <c:tx>
            <c:v>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'[1]Trial Comparisons'!$Q$40:$Q$54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</c:numCache>
            </c:numRef>
          </c:xVal>
          <c:yVal>
            <c:numRef>
              <c:f>'[1]Trial Comparisons'!$R$40:$R$54</c:f>
              <c:numCache>
                <c:ptCount val="15"/>
                <c:pt idx="0">
                  <c:v>7.942857142857093</c:v>
                </c:pt>
                <c:pt idx="1">
                  <c:v>7.3428571428571905</c:v>
                </c:pt>
                <c:pt idx="2">
                  <c:v>6.1714285714285895</c:v>
                </c:pt>
                <c:pt idx="3">
                  <c:v>8.428571428571436</c:v>
                </c:pt>
                <c:pt idx="4">
                  <c:v>7.942857142857124</c:v>
                </c:pt>
                <c:pt idx="5">
                  <c:v>7.81428571428571</c:v>
                </c:pt>
                <c:pt idx="6">
                  <c:v>7.028571428571399</c:v>
                </c:pt>
                <c:pt idx="7">
                  <c:v>6.971428571428597</c:v>
                </c:pt>
                <c:pt idx="8">
                  <c:v>7.799999999999981</c:v>
                </c:pt>
                <c:pt idx="9">
                  <c:v>4.285714285714337</c:v>
                </c:pt>
                <c:pt idx="10">
                  <c:v>4.585714285714304</c:v>
                </c:pt>
                <c:pt idx="11">
                  <c:v>4.614285714285729</c:v>
                </c:pt>
                <c:pt idx="12">
                  <c:v>4.4</c:v>
                </c:pt>
                <c:pt idx="13">
                  <c:v>4.914285714285744</c:v>
                </c:pt>
                <c:pt idx="14">
                  <c:v>4.342857142857061</c:v>
                </c:pt>
              </c:numCache>
            </c:numRef>
          </c:yVal>
          <c:smooth val="0"/>
        </c:ser>
        <c:ser>
          <c:idx val="3"/>
          <c:order val="3"/>
          <c:tx>
            <c:v>Exponential 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'Trial Comparisons'!$Q$10:$Q$54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'Trial Comparisons'!$T$10:$T$54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6721413"/>
        <c:axId val="60492718"/>
      </c:scatterChart>
      <c:val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Sulfide Treatment (uM)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 val="autoZero"/>
        <c:crossBetween val="midCat"/>
        <c:dispUnits/>
      </c:val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Plant Weight (mg)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2485"/>
          <c:w val="0.241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34</xdr:row>
      <xdr:rowOff>95250</xdr:rowOff>
    </xdr:from>
    <xdr:to>
      <xdr:col>25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9429750" y="5276850"/>
        <a:ext cx="5848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9525</xdr:rowOff>
    </xdr:from>
    <xdr:to>
      <xdr:col>17</xdr:col>
      <xdr:colOff>0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249025" y="1381125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0.47775</cdr:x>
      <cdr:y>0.55</cdr:y>
    </cdr:from>
    <cdr:to>
      <cdr:x>0.5065</cdr:x>
      <cdr:y>0.592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1914525"/>
          <a:ext cx="1619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9</xdr:row>
      <xdr:rowOff>0</xdr:rowOff>
    </xdr:from>
    <xdr:to>
      <xdr:col>14</xdr:col>
      <xdr:colOff>447675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4371975" y="1371600"/>
        <a:ext cx="5581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333375</xdr:colOff>
      <xdr:row>9</xdr:row>
      <xdr:rowOff>133350</xdr:rowOff>
    </xdr:from>
    <xdr:to>
      <xdr:col>29</xdr:col>
      <xdr:colOff>428625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13801725" y="1504950"/>
        <a:ext cx="55816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astor\AppData\Local\Temp\Sulfide%20-%20Juvenile%20Growth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3 Endpoint Measures"/>
      <sheetName val="Trial 3 Sulfate Levels"/>
      <sheetName val="Trial 3 Endpoint Means"/>
      <sheetName val="Trial Comparisons"/>
    </sheetNames>
    <sheetDataSet>
      <sheetData sheetId="3">
        <row r="10">
          <cell r="B10">
            <v>0</v>
          </cell>
          <cell r="C10">
            <v>11.35</v>
          </cell>
          <cell r="Q10">
            <v>0</v>
          </cell>
          <cell r="R10">
            <v>6.033333333333345</v>
          </cell>
        </row>
        <row r="11">
          <cell r="B11">
            <v>0</v>
          </cell>
          <cell r="C11">
            <v>13.557142857142859</v>
          </cell>
          <cell r="Q11">
            <v>0</v>
          </cell>
          <cell r="R11">
            <v>8.628571428571421</v>
          </cell>
        </row>
        <row r="12">
          <cell r="B12">
            <v>0</v>
          </cell>
          <cell r="C12">
            <v>13.314285714285715</v>
          </cell>
          <cell r="Q12">
            <v>0</v>
          </cell>
          <cell r="R12">
            <v>7.985714285714311</v>
          </cell>
        </row>
        <row r="13">
          <cell r="B13">
            <v>4</v>
          </cell>
          <cell r="C13">
            <v>11.62857142857143</v>
          </cell>
          <cell r="Q13">
            <v>4</v>
          </cell>
          <cell r="R13">
            <v>6.171428571428581</v>
          </cell>
        </row>
        <row r="14">
          <cell r="B14">
            <v>4</v>
          </cell>
          <cell r="C14">
            <v>14.12857142857143</v>
          </cell>
          <cell r="Q14">
            <v>4</v>
          </cell>
          <cell r="R14">
            <v>7.0428571428571445</v>
          </cell>
        </row>
        <row r="15">
          <cell r="B15">
            <v>4</v>
          </cell>
          <cell r="C15">
            <v>11.12857142857143</v>
          </cell>
          <cell r="Q15">
            <v>4</v>
          </cell>
          <cell r="R15">
            <v>6.714285714285704</v>
          </cell>
        </row>
        <row r="16">
          <cell r="B16">
            <v>11.5</v>
          </cell>
          <cell r="C16">
            <v>10.142857142857142</v>
          </cell>
          <cell r="Q16">
            <v>11.5</v>
          </cell>
          <cell r="R16">
            <v>5.285714285714283</v>
          </cell>
        </row>
        <row r="17">
          <cell r="B17">
            <v>11.5</v>
          </cell>
          <cell r="C17">
            <v>12.157142857142858</v>
          </cell>
          <cell r="Q17">
            <v>11.5</v>
          </cell>
          <cell r="R17">
            <v>6.328571428571421</v>
          </cell>
        </row>
        <row r="18">
          <cell r="B18">
            <v>11.5</v>
          </cell>
          <cell r="C18">
            <v>12.042857142857143</v>
          </cell>
          <cell r="Q18">
            <v>11.5</v>
          </cell>
          <cell r="R18">
            <v>5.8142857142857</v>
          </cell>
        </row>
        <row r="19">
          <cell r="B19">
            <v>34</v>
          </cell>
          <cell r="C19">
            <v>8.185714285714285</v>
          </cell>
          <cell r="Q19">
            <v>34</v>
          </cell>
          <cell r="R19">
            <v>3.442857142857144</v>
          </cell>
        </row>
        <row r="20">
          <cell r="B20">
            <v>34</v>
          </cell>
          <cell r="C20">
            <v>6.75</v>
          </cell>
          <cell r="Q20">
            <v>34</v>
          </cell>
          <cell r="R20">
            <v>2.6500000000000132</v>
          </cell>
        </row>
        <row r="21">
          <cell r="B21">
            <v>34</v>
          </cell>
          <cell r="C21">
            <v>5.771428571428571</v>
          </cell>
          <cell r="Q21">
            <v>34</v>
          </cell>
          <cell r="R21">
            <v>2.1571428571428655</v>
          </cell>
        </row>
        <row r="22">
          <cell r="B22">
            <v>104</v>
          </cell>
          <cell r="C22">
            <v>5.514285714285714</v>
          </cell>
          <cell r="Q22">
            <v>104</v>
          </cell>
          <cell r="R22">
            <v>1.9714285714285766</v>
          </cell>
        </row>
        <row r="23">
          <cell r="B23">
            <v>104</v>
          </cell>
          <cell r="C23">
            <v>5.214285714285714</v>
          </cell>
          <cell r="Q23">
            <v>104</v>
          </cell>
          <cell r="R23">
            <v>1.6857142857142826</v>
          </cell>
        </row>
        <row r="24">
          <cell r="B24">
            <v>104</v>
          </cell>
          <cell r="C24">
            <v>5.1</v>
          </cell>
          <cell r="Q24">
            <v>104</v>
          </cell>
          <cell r="R24">
            <v>1.783333333333322</v>
          </cell>
        </row>
        <row r="25">
          <cell r="B25">
            <v>0</v>
          </cell>
          <cell r="C25">
            <v>14.62857142857143</v>
          </cell>
          <cell r="Q25">
            <v>0</v>
          </cell>
          <cell r="R25">
            <v>8.385714285714274</v>
          </cell>
        </row>
        <row r="26">
          <cell r="B26">
            <v>0</v>
          </cell>
          <cell r="C26">
            <v>14.071428571428571</v>
          </cell>
          <cell r="Q26">
            <v>0</v>
          </cell>
          <cell r="R26">
            <v>8.257142857142851</v>
          </cell>
        </row>
        <row r="27">
          <cell r="B27">
            <v>0</v>
          </cell>
          <cell r="C27">
            <v>15.014285714285714</v>
          </cell>
          <cell r="Q27">
            <v>0</v>
          </cell>
          <cell r="R27">
            <v>9.585714285714271</v>
          </cell>
        </row>
        <row r="28">
          <cell r="B28">
            <v>4.7</v>
          </cell>
          <cell r="C28">
            <v>14.257142857142856</v>
          </cell>
          <cell r="Q28">
            <v>4.7</v>
          </cell>
          <cell r="R28">
            <v>6.185714285714286</v>
          </cell>
        </row>
        <row r="29">
          <cell r="B29">
            <v>4.7</v>
          </cell>
          <cell r="C29">
            <v>14.028571428571428</v>
          </cell>
          <cell r="Q29">
            <v>4.7</v>
          </cell>
          <cell r="R29">
            <v>7.742857142857138</v>
          </cell>
        </row>
        <row r="30">
          <cell r="B30">
            <v>4.7</v>
          </cell>
          <cell r="C30">
            <v>14.157142857142858</v>
          </cell>
          <cell r="Q30">
            <v>4.7</v>
          </cell>
          <cell r="R30">
            <v>8.45714285714286</v>
          </cell>
        </row>
        <row r="31">
          <cell r="B31">
            <v>9.5</v>
          </cell>
          <cell r="C31">
            <v>12.8</v>
          </cell>
          <cell r="Q31">
            <v>9.5</v>
          </cell>
          <cell r="R31">
            <v>6.771428571428563</v>
          </cell>
        </row>
        <row r="32">
          <cell r="B32">
            <v>9.5</v>
          </cell>
          <cell r="C32">
            <v>14.72857142857143</v>
          </cell>
          <cell r="Q32">
            <v>9.5</v>
          </cell>
          <cell r="R32">
            <v>7.971428571428556</v>
          </cell>
        </row>
        <row r="33">
          <cell r="B33">
            <v>9.5</v>
          </cell>
          <cell r="C33">
            <v>12.857142857142858</v>
          </cell>
          <cell r="Q33">
            <v>9.5</v>
          </cell>
          <cell r="R33">
            <v>6.285714285714291</v>
          </cell>
        </row>
        <row r="34">
          <cell r="B34">
            <v>22.8</v>
          </cell>
          <cell r="C34">
            <v>7.7142857142857135</v>
          </cell>
          <cell r="Q34">
            <v>22.8</v>
          </cell>
          <cell r="R34">
            <v>3.114285714285704</v>
          </cell>
        </row>
        <row r="35">
          <cell r="B35">
            <v>22.8</v>
          </cell>
          <cell r="C35">
            <v>8.742857142857144</v>
          </cell>
          <cell r="Q35">
            <v>22.8</v>
          </cell>
          <cell r="R35">
            <v>4.5000000000000115</v>
          </cell>
        </row>
        <row r="36">
          <cell r="B36">
            <v>22.8</v>
          </cell>
          <cell r="C36">
            <v>5.95</v>
          </cell>
          <cell r="Q36">
            <v>22.8</v>
          </cell>
          <cell r="R36">
            <v>2.533333333333341</v>
          </cell>
        </row>
        <row r="37">
          <cell r="B37">
            <v>51.4</v>
          </cell>
          <cell r="C37">
            <v>4.5</v>
          </cell>
          <cell r="Q37">
            <v>51.4</v>
          </cell>
          <cell r="R37">
            <v>2.1571428571428655</v>
          </cell>
        </row>
        <row r="38">
          <cell r="B38">
            <v>51.4</v>
          </cell>
          <cell r="C38">
            <v>7.3428571428571425</v>
          </cell>
          <cell r="Q38">
            <v>51.4</v>
          </cell>
          <cell r="R38">
            <v>3.414285714285703</v>
          </cell>
        </row>
        <row r="39">
          <cell r="B39">
            <v>51.4</v>
          </cell>
          <cell r="C39">
            <v>5.042857142857144</v>
          </cell>
          <cell r="Q39">
            <v>51.4</v>
          </cell>
          <cell r="R39">
            <v>1.7</v>
          </cell>
        </row>
        <row r="40">
          <cell r="B40">
            <v>0</v>
          </cell>
          <cell r="C40">
            <v>10.071428571428571</v>
          </cell>
          <cell r="Q40">
            <v>0</v>
          </cell>
          <cell r="R40">
            <v>7.942857142857093</v>
          </cell>
        </row>
        <row r="41">
          <cell r="B41">
            <v>0</v>
          </cell>
          <cell r="C41">
            <v>12.942857142857145</v>
          </cell>
          <cell r="Q41">
            <v>0</v>
          </cell>
          <cell r="R41">
            <v>7.3428571428571905</v>
          </cell>
        </row>
        <row r="42">
          <cell r="B42">
            <v>0</v>
          </cell>
          <cell r="C42">
            <v>11.414285714285715</v>
          </cell>
          <cell r="Q42">
            <v>0</v>
          </cell>
          <cell r="R42">
            <v>6.1714285714285895</v>
          </cell>
        </row>
        <row r="43">
          <cell r="B43">
            <v>5</v>
          </cell>
          <cell r="C43">
            <v>11.328571428571427</v>
          </cell>
          <cell r="Q43">
            <v>5</v>
          </cell>
          <cell r="R43">
            <v>8.428571428571436</v>
          </cell>
        </row>
        <row r="44">
          <cell r="B44">
            <v>5</v>
          </cell>
          <cell r="C44">
            <v>11.628571428571428</v>
          </cell>
          <cell r="Q44">
            <v>5</v>
          </cell>
          <cell r="R44">
            <v>7.942857142857124</v>
          </cell>
        </row>
        <row r="45">
          <cell r="B45">
            <v>5</v>
          </cell>
          <cell r="C45">
            <v>11.14285714285714</v>
          </cell>
          <cell r="Q45">
            <v>5</v>
          </cell>
          <cell r="R45">
            <v>7.81428571428571</v>
          </cell>
        </row>
        <row r="46">
          <cell r="B46">
            <v>10</v>
          </cell>
          <cell r="C46">
            <v>11.014285714285714</v>
          </cell>
          <cell r="Q46">
            <v>10</v>
          </cell>
          <cell r="R46">
            <v>7.028571428571399</v>
          </cell>
        </row>
        <row r="47">
          <cell r="B47">
            <v>10</v>
          </cell>
          <cell r="C47">
            <v>11.528571428571427</v>
          </cell>
          <cell r="Q47">
            <v>10</v>
          </cell>
          <cell r="R47">
            <v>6.971428571428597</v>
          </cell>
        </row>
        <row r="48">
          <cell r="B48">
            <v>10</v>
          </cell>
          <cell r="C48">
            <v>11.757142857142856</v>
          </cell>
          <cell r="Q48">
            <v>10</v>
          </cell>
          <cell r="R48">
            <v>7.799999999999981</v>
          </cell>
        </row>
        <row r="49">
          <cell r="B49">
            <v>20</v>
          </cell>
          <cell r="C49">
            <v>8.571428571428571</v>
          </cell>
          <cell r="Q49">
            <v>20</v>
          </cell>
          <cell r="R49">
            <v>4.285714285714337</v>
          </cell>
        </row>
        <row r="50">
          <cell r="B50">
            <v>20</v>
          </cell>
          <cell r="C50">
            <v>8.185714285714285</v>
          </cell>
          <cell r="Q50">
            <v>20</v>
          </cell>
          <cell r="R50">
            <v>4.585714285714304</v>
          </cell>
        </row>
        <row r="51">
          <cell r="B51">
            <v>20</v>
          </cell>
          <cell r="C51">
            <v>6.957142857142857</v>
          </cell>
          <cell r="Q51">
            <v>20</v>
          </cell>
          <cell r="R51">
            <v>4.614285714285729</v>
          </cell>
        </row>
        <row r="52">
          <cell r="B52">
            <v>37</v>
          </cell>
          <cell r="C52">
            <v>7.533333333333332</v>
          </cell>
          <cell r="Q52">
            <v>37</v>
          </cell>
          <cell r="R52">
            <v>4.4</v>
          </cell>
        </row>
        <row r="53">
          <cell r="B53">
            <v>37</v>
          </cell>
          <cell r="C53">
            <v>8.414285714285715</v>
          </cell>
          <cell r="Q53">
            <v>37</v>
          </cell>
          <cell r="R53">
            <v>4.914285714285744</v>
          </cell>
        </row>
        <row r="54">
          <cell r="B54">
            <v>37</v>
          </cell>
          <cell r="C54">
            <v>6.92857142857143</v>
          </cell>
          <cell r="Q54">
            <v>37</v>
          </cell>
          <cell r="R54">
            <v>4.342857142857061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"/>
  <cols>
    <col min="1" max="1" width="13.421875" style="0" customWidth="1"/>
    <col min="4" max="4" width="10.7109375" style="0" customWidth="1"/>
    <col min="10" max="10" width="13.57421875" style="0" customWidth="1"/>
    <col min="11" max="11" width="12.7109375" style="0" customWidth="1"/>
  </cols>
  <sheetData>
    <row r="1" ht="12">
      <c r="A1" t="s">
        <v>113</v>
      </c>
    </row>
    <row r="2" ht="12">
      <c r="A2" t="s">
        <v>24</v>
      </c>
    </row>
    <row r="3" ht="12">
      <c r="A3" t="s">
        <v>25</v>
      </c>
    </row>
    <row r="4" ht="12">
      <c r="A4" t="s">
        <v>122</v>
      </c>
    </row>
    <row r="5" ht="12">
      <c r="A5" t="s">
        <v>26</v>
      </c>
    </row>
    <row r="6" ht="12">
      <c r="A6" t="s">
        <v>21</v>
      </c>
    </row>
    <row r="7" ht="12">
      <c r="A7" t="s">
        <v>112</v>
      </c>
    </row>
    <row r="9" spans="1:11" ht="12">
      <c r="A9" s="8" t="s">
        <v>107</v>
      </c>
      <c r="J9" t="s">
        <v>82</v>
      </c>
      <c r="K9" t="s">
        <v>82</v>
      </c>
    </row>
    <row r="10" spans="1:11" ht="12">
      <c r="A10" t="s">
        <v>0</v>
      </c>
      <c r="D10" t="s">
        <v>6</v>
      </c>
      <c r="F10" t="s">
        <v>9</v>
      </c>
      <c r="G10" t="s">
        <v>11</v>
      </c>
      <c r="H10" t="s">
        <v>9</v>
      </c>
      <c r="J10" t="s">
        <v>6</v>
      </c>
      <c r="K10" t="s">
        <v>9</v>
      </c>
    </row>
    <row r="11" spans="1:11" ht="12">
      <c r="A11" s="8" t="s">
        <v>109</v>
      </c>
      <c r="B11" t="s">
        <v>4</v>
      </c>
      <c r="D11" t="s">
        <v>7</v>
      </c>
      <c r="F11" t="s">
        <v>10</v>
      </c>
      <c r="G11" t="s">
        <v>12</v>
      </c>
      <c r="H11" t="s">
        <v>14</v>
      </c>
      <c r="J11" t="s">
        <v>7</v>
      </c>
      <c r="K11" t="s">
        <v>14</v>
      </c>
    </row>
    <row r="12" spans="1:10" ht="12">
      <c r="A12" s="8" t="s">
        <v>110</v>
      </c>
      <c r="B12" t="s">
        <v>5</v>
      </c>
      <c r="D12" t="s">
        <v>8</v>
      </c>
      <c r="F12" t="s">
        <v>12</v>
      </c>
      <c r="J12" t="s">
        <v>8</v>
      </c>
    </row>
    <row r="13" ht="12">
      <c r="A13" s="8"/>
    </row>
    <row r="15" spans="1:11" ht="12">
      <c r="A15" t="s">
        <v>2</v>
      </c>
      <c r="B15">
        <v>1</v>
      </c>
      <c r="D15">
        <v>12.2</v>
      </c>
      <c r="F15">
        <v>0.9826</v>
      </c>
      <c r="G15">
        <v>0.9728</v>
      </c>
      <c r="H15">
        <f aca="true" t="shared" si="0" ref="H15:H35">(F15-G15)*1000</f>
        <v>9.800000000000031</v>
      </c>
      <c r="J15">
        <f>AVERAGE(D15:D21)</f>
        <v>10.071428571428571</v>
      </c>
      <c r="K15">
        <f>AVERAGE(H15:H21)</f>
        <v>7.942857142857093</v>
      </c>
    </row>
    <row r="16" spans="1:8" ht="12">
      <c r="A16" t="s">
        <v>2</v>
      </c>
      <c r="B16">
        <v>1</v>
      </c>
      <c r="D16">
        <v>11.9</v>
      </c>
      <c r="F16">
        <v>1.0333</v>
      </c>
      <c r="G16">
        <v>1.0234</v>
      </c>
      <c r="H16">
        <f t="shared" si="0"/>
        <v>9.90000000000002</v>
      </c>
    </row>
    <row r="17" spans="1:8" ht="12">
      <c r="A17" t="s">
        <v>2</v>
      </c>
      <c r="B17">
        <v>1</v>
      </c>
      <c r="D17">
        <v>7.2</v>
      </c>
      <c r="F17">
        <v>1.0311</v>
      </c>
      <c r="G17">
        <v>1.0253</v>
      </c>
      <c r="H17">
        <f t="shared" si="0"/>
        <v>5.799999999999805</v>
      </c>
    </row>
    <row r="18" spans="1:23" ht="12">
      <c r="A18" t="s">
        <v>2</v>
      </c>
      <c r="B18">
        <v>1</v>
      </c>
      <c r="D18">
        <v>9.8</v>
      </c>
      <c r="F18">
        <v>1.0146</v>
      </c>
      <c r="G18">
        <v>1.008</v>
      </c>
      <c r="H18">
        <f t="shared" si="0"/>
        <v>6.599999999999939</v>
      </c>
      <c r="N18" s="3"/>
      <c r="W18" s="3"/>
    </row>
    <row r="19" spans="1:8" ht="12">
      <c r="A19" t="s">
        <v>2</v>
      </c>
      <c r="B19">
        <v>1</v>
      </c>
      <c r="D19">
        <v>9.8</v>
      </c>
      <c r="F19">
        <v>1.0088</v>
      </c>
      <c r="G19">
        <v>1.0001</v>
      </c>
      <c r="H19">
        <f t="shared" si="0"/>
        <v>8.69999999999993</v>
      </c>
    </row>
    <row r="20" spans="1:25" ht="12">
      <c r="A20" t="s">
        <v>2</v>
      </c>
      <c r="B20">
        <v>1</v>
      </c>
      <c r="D20">
        <v>9.4</v>
      </c>
      <c r="F20">
        <v>1.01</v>
      </c>
      <c r="G20">
        <v>1.0031</v>
      </c>
      <c r="H20">
        <f t="shared" si="0"/>
        <v>6.899999999999906</v>
      </c>
      <c r="W20" s="3"/>
      <c r="X20" s="3"/>
      <c r="Y20" s="3"/>
    </row>
    <row r="21" spans="1:8" ht="12">
      <c r="A21" t="s">
        <v>2</v>
      </c>
      <c r="B21">
        <v>1</v>
      </c>
      <c r="D21">
        <v>10.2</v>
      </c>
      <c r="F21">
        <v>1.0219</v>
      </c>
      <c r="G21">
        <v>1.014</v>
      </c>
      <c r="H21">
        <f t="shared" si="0"/>
        <v>7.900000000000018</v>
      </c>
    </row>
    <row r="22" spans="1:25" ht="12">
      <c r="A22" t="s">
        <v>2</v>
      </c>
      <c r="B22">
        <v>2</v>
      </c>
      <c r="D22">
        <v>11.6</v>
      </c>
      <c r="F22">
        <v>1.016</v>
      </c>
      <c r="G22">
        <v>1.0097</v>
      </c>
      <c r="H22">
        <f t="shared" si="0"/>
        <v>6.299999999999972</v>
      </c>
      <c r="J22">
        <f>AVERAGE(D22:D28)</f>
        <v>12.942857142857145</v>
      </c>
      <c r="K22">
        <f>AVERAGE(H22:H28)</f>
        <v>7.3428571428571905</v>
      </c>
      <c r="W22" s="3"/>
      <c r="X22" s="3"/>
      <c r="Y22" s="3"/>
    </row>
    <row r="23" spans="1:8" ht="12">
      <c r="A23" t="s">
        <v>2</v>
      </c>
      <c r="B23">
        <v>2</v>
      </c>
      <c r="D23">
        <v>12.3</v>
      </c>
      <c r="F23">
        <v>1.0109</v>
      </c>
      <c r="G23">
        <v>1.005</v>
      </c>
      <c r="H23">
        <f t="shared" si="0"/>
        <v>5.900000000000016</v>
      </c>
    </row>
    <row r="24" spans="1:8" ht="12">
      <c r="A24" t="s">
        <v>2</v>
      </c>
      <c r="B24">
        <v>2</v>
      </c>
      <c r="D24">
        <v>14</v>
      </c>
      <c r="F24">
        <v>1.0037</v>
      </c>
      <c r="G24">
        <v>0.9951</v>
      </c>
      <c r="H24">
        <f t="shared" si="0"/>
        <v>8.600000000000051</v>
      </c>
    </row>
    <row r="25" spans="1:8" ht="12">
      <c r="A25" t="s">
        <v>2</v>
      </c>
      <c r="B25">
        <v>2</v>
      </c>
      <c r="D25">
        <v>14.4</v>
      </c>
      <c r="F25">
        <v>1.0112</v>
      </c>
      <c r="G25">
        <v>1.0019</v>
      </c>
      <c r="H25">
        <f t="shared" si="0"/>
        <v>9.300000000000086</v>
      </c>
    </row>
    <row r="26" spans="1:8" ht="12">
      <c r="A26" t="s">
        <v>2</v>
      </c>
      <c r="B26">
        <v>2</v>
      </c>
      <c r="D26">
        <v>12.4</v>
      </c>
      <c r="F26">
        <v>0.9946</v>
      </c>
      <c r="G26">
        <v>0.9872</v>
      </c>
      <c r="H26">
        <f t="shared" si="0"/>
        <v>7.400000000000073</v>
      </c>
    </row>
    <row r="27" spans="1:8" ht="12">
      <c r="A27" t="s">
        <v>2</v>
      </c>
      <c r="B27">
        <v>2</v>
      </c>
      <c r="D27">
        <v>13.2</v>
      </c>
      <c r="F27">
        <v>0.9986</v>
      </c>
      <c r="G27">
        <v>0.9902</v>
      </c>
      <c r="H27">
        <f t="shared" si="0"/>
        <v>8.400000000000073</v>
      </c>
    </row>
    <row r="28" spans="1:8" ht="12">
      <c r="A28" t="s">
        <v>2</v>
      </c>
      <c r="B28">
        <v>2</v>
      </c>
      <c r="D28">
        <v>12.7</v>
      </c>
      <c r="F28">
        <v>0.9848</v>
      </c>
      <c r="G28">
        <v>0.9793</v>
      </c>
      <c r="H28">
        <f t="shared" si="0"/>
        <v>5.50000000000006</v>
      </c>
    </row>
    <row r="29" spans="1:11" ht="12">
      <c r="A29" t="s">
        <v>2</v>
      </c>
      <c r="B29">
        <v>3</v>
      </c>
      <c r="D29">
        <v>11.6</v>
      </c>
      <c r="F29">
        <v>0.9849</v>
      </c>
      <c r="G29">
        <v>0.9775</v>
      </c>
      <c r="H29">
        <f t="shared" si="0"/>
        <v>7.399999999999962</v>
      </c>
      <c r="J29">
        <f>AVERAGE(D29:D35)</f>
        <v>11.414285714285715</v>
      </c>
      <c r="K29">
        <f>AVERAGE(H29:H35)</f>
        <v>6.1714285714285895</v>
      </c>
    </row>
    <row r="30" spans="1:8" ht="12">
      <c r="A30" t="s">
        <v>2</v>
      </c>
      <c r="B30">
        <v>3</v>
      </c>
      <c r="D30">
        <v>11.4</v>
      </c>
      <c r="F30">
        <v>0.9918</v>
      </c>
      <c r="G30">
        <v>0.9874</v>
      </c>
      <c r="H30">
        <f t="shared" si="0"/>
        <v>4.3999999999999595</v>
      </c>
    </row>
    <row r="31" spans="1:8" ht="12">
      <c r="A31" t="s">
        <v>2</v>
      </c>
      <c r="B31">
        <v>3</v>
      </c>
      <c r="D31">
        <v>11.7</v>
      </c>
      <c r="F31">
        <v>0.9804</v>
      </c>
      <c r="G31">
        <v>0.9758</v>
      </c>
      <c r="H31">
        <f t="shared" si="0"/>
        <v>4.6000000000000485</v>
      </c>
    </row>
    <row r="32" spans="1:8" ht="12">
      <c r="A32" t="s">
        <v>2</v>
      </c>
      <c r="B32">
        <v>3</v>
      </c>
      <c r="D32">
        <v>11.2</v>
      </c>
      <c r="F32">
        <v>1.0055</v>
      </c>
      <c r="G32">
        <v>0.9982</v>
      </c>
      <c r="H32">
        <f t="shared" si="0"/>
        <v>7.300000000000084</v>
      </c>
    </row>
    <row r="33" spans="1:8" ht="12">
      <c r="A33" t="s">
        <v>2</v>
      </c>
      <c r="B33">
        <v>3</v>
      </c>
      <c r="D33">
        <v>13.1</v>
      </c>
      <c r="F33">
        <v>1.0099</v>
      </c>
      <c r="G33">
        <v>1.0026</v>
      </c>
      <c r="H33">
        <f t="shared" si="0"/>
        <v>7.300000000000084</v>
      </c>
    </row>
    <row r="34" spans="1:8" ht="12">
      <c r="A34" t="s">
        <v>2</v>
      </c>
      <c r="B34">
        <v>3</v>
      </c>
      <c r="D34">
        <v>9.4</v>
      </c>
      <c r="F34">
        <v>0.9882</v>
      </c>
      <c r="G34">
        <v>0.9821</v>
      </c>
      <c r="H34">
        <f t="shared" si="0"/>
        <v>6.099999999999994</v>
      </c>
    </row>
    <row r="35" spans="1:8" ht="12">
      <c r="A35" t="s">
        <v>2</v>
      </c>
      <c r="B35">
        <v>3</v>
      </c>
      <c r="D35">
        <v>11.5</v>
      </c>
      <c r="F35">
        <v>0.9905</v>
      </c>
      <c r="G35">
        <v>0.9844</v>
      </c>
      <c r="H35">
        <f t="shared" si="0"/>
        <v>6.099999999999994</v>
      </c>
    </row>
    <row r="36" spans="1:11" ht="12">
      <c r="A36" t="s">
        <v>22</v>
      </c>
      <c r="B36">
        <v>1</v>
      </c>
      <c r="D36">
        <v>11.2</v>
      </c>
      <c r="F36">
        <v>1.0217</v>
      </c>
      <c r="G36">
        <v>1.0124</v>
      </c>
      <c r="H36">
        <f>(F36-G36)*1000</f>
        <v>9.300000000000086</v>
      </c>
      <c r="J36">
        <f>AVERAGE(D36:D42)</f>
        <v>11.328571428571427</v>
      </c>
      <c r="K36">
        <f>AVERAGE(H36:H42)</f>
        <v>8.428571428571436</v>
      </c>
    </row>
    <row r="37" spans="1:8" ht="12">
      <c r="A37" t="s">
        <v>22</v>
      </c>
      <c r="B37">
        <v>1</v>
      </c>
      <c r="D37">
        <v>11.2</v>
      </c>
      <c r="F37">
        <v>1.0272</v>
      </c>
      <c r="G37">
        <v>1.0189</v>
      </c>
      <c r="H37">
        <f aca="true" t="shared" si="1" ref="H37:H42">(F37-G37)*1000</f>
        <v>8.299999999999974</v>
      </c>
    </row>
    <row r="38" spans="1:8" ht="12">
      <c r="A38" t="s">
        <v>22</v>
      </c>
      <c r="B38">
        <v>1</v>
      </c>
      <c r="D38">
        <v>9.6</v>
      </c>
      <c r="F38">
        <v>1.0222</v>
      </c>
      <c r="G38">
        <v>1.0133</v>
      </c>
      <c r="H38">
        <f t="shared" si="1"/>
        <v>8.899999999999908</v>
      </c>
    </row>
    <row r="39" spans="1:8" ht="12">
      <c r="A39" t="s">
        <v>22</v>
      </c>
      <c r="B39">
        <v>1</v>
      </c>
      <c r="D39">
        <v>15.6</v>
      </c>
      <c r="F39">
        <v>1.0042</v>
      </c>
      <c r="G39">
        <v>0.9928</v>
      </c>
      <c r="H39">
        <f t="shared" si="1"/>
        <v>11.399999999999967</v>
      </c>
    </row>
    <row r="40" spans="1:8" ht="12">
      <c r="A40" t="s">
        <v>22</v>
      </c>
      <c r="B40">
        <v>1</v>
      </c>
      <c r="D40">
        <v>9.9</v>
      </c>
      <c r="F40">
        <v>1.0196</v>
      </c>
      <c r="G40">
        <v>1.0125</v>
      </c>
      <c r="H40">
        <f t="shared" si="1"/>
        <v>7.100000000000106</v>
      </c>
    </row>
    <row r="41" spans="1:8" ht="12">
      <c r="A41" t="s">
        <v>22</v>
      </c>
      <c r="B41">
        <v>1</v>
      </c>
      <c r="D41">
        <v>9.8</v>
      </c>
      <c r="F41">
        <v>0.9862</v>
      </c>
      <c r="G41">
        <v>0.9818</v>
      </c>
      <c r="H41">
        <f t="shared" si="1"/>
        <v>4.3999999999999595</v>
      </c>
    </row>
    <row r="42" spans="1:8" ht="12">
      <c r="A42" t="s">
        <v>22</v>
      </c>
      <c r="B42">
        <v>1</v>
      </c>
      <c r="D42">
        <v>12</v>
      </c>
      <c r="F42">
        <v>0.9816</v>
      </c>
      <c r="G42">
        <v>0.972</v>
      </c>
      <c r="H42">
        <f t="shared" si="1"/>
        <v>9.600000000000053</v>
      </c>
    </row>
    <row r="43" spans="1:11" ht="12">
      <c r="A43" t="s">
        <v>22</v>
      </c>
      <c r="B43">
        <v>2</v>
      </c>
      <c r="D43">
        <v>15</v>
      </c>
      <c r="F43">
        <v>1.015</v>
      </c>
      <c r="G43">
        <v>1.0049</v>
      </c>
      <c r="H43">
        <f aca="true" t="shared" si="2" ref="H43:H70">(F43-G43)*1000</f>
        <v>10.099999999999998</v>
      </c>
      <c r="J43">
        <f>AVERAGE(D43:D49)</f>
        <v>11.628571428571428</v>
      </c>
      <c r="K43">
        <f>AVERAGE(H43:H49)</f>
        <v>7.942857142857124</v>
      </c>
    </row>
    <row r="44" spans="1:8" ht="12">
      <c r="A44" t="s">
        <v>22</v>
      </c>
      <c r="B44">
        <v>2</v>
      </c>
      <c r="D44">
        <v>11.6</v>
      </c>
      <c r="F44">
        <v>0.9882</v>
      </c>
      <c r="G44">
        <v>0.9818</v>
      </c>
      <c r="H44">
        <f t="shared" si="2"/>
        <v>6.399999999999961</v>
      </c>
    </row>
    <row r="45" spans="1:8" ht="12">
      <c r="A45" t="s">
        <v>22</v>
      </c>
      <c r="B45">
        <v>2</v>
      </c>
      <c r="D45">
        <v>11.2</v>
      </c>
      <c r="F45">
        <v>1.0107</v>
      </c>
      <c r="G45">
        <v>1.0034</v>
      </c>
      <c r="H45">
        <f t="shared" si="2"/>
        <v>7.299999999999862</v>
      </c>
    </row>
    <row r="46" spans="1:8" ht="12">
      <c r="A46" t="s">
        <v>22</v>
      </c>
      <c r="B46">
        <v>2</v>
      </c>
      <c r="D46">
        <v>10.1</v>
      </c>
      <c r="F46">
        <v>1.032</v>
      </c>
      <c r="G46">
        <v>1.0239</v>
      </c>
      <c r="H46">
        <f t="shared" si="2"/>
        <v>8.099999999999996</v>
      </c>
    </row>
    <row r="47" spans="1:8" ht="12">
      <c r="A47" t="s">
        <v>22</v>
      </c>
      <c r="B47">
        <v>2</v>
      </c>
      <c r="D47">
        <v>8.6</v>
      </c>
      <c r="F47">
        <v>0.9879</v>
      </c>
      <c r="G47">
        <v>0.981</v>
      </c>
      <c r="H47">
        <f t="shared" si="2"/>
        <v>6.900000000000017</v>
      </c>
    </row>
    <row r="48" spans="1:8" ht="12">
      <c r="A48" t="s">
        <v>22</v>
      </c>
      <c r="B48">
        <v>2</v>
      </c>
      <c r="D48">
        <v>13.6</v>
      </c>
      <c r="F48">
        <v>1.0283</v>
      </c>
      <c r="G48">
        <v>1.02</v>
      </c>
      <c r="H48">
        <f t="shared" si="2"/>
        <v>8.299999999999974</v>
      </c>
    </row>
    <row r="49" spans="1:8" ht="12">
      <c r="A49" t="s">
        <v>22</v>
      </c>
      <c r="B49">
        <v>2</v>
      </c>
      <c r="D49">
        <v>11.3</v>
      </c>
      <c r="F49">
        <v>0.9988</v>
      </c>
      <c r="G49">
        <v>0.9903</v>
      </c>
      <c r="H49">
        <f t="shared" si="2"/>
        <v>8.500000000000064</v>
      </c>
    </row>
    <row r="50" spans="1:11" ht="12">
      <c r="A50" t="s">
        <v>22</v>
      </c>
      <c r="B50">
        <v>3</v>
      </c>
      <c r="D50">
        <v>15.8</v>
      </c>
      <c r="F50">
        <v>0.9716</v>
      </c>
      <c r="G50">
        <v>0.9605</v>
      </c>
      <c r="H50">
        <f t="shared" si="2"/>
        <v>11.099999999999998</v>
      </c>
      <c r="J50">
        <f>AVERAGE(D50:D56)</f>
        <v>11.14285714285714</v>
      </c>
      <c r="K50">
        <f>AVERAGE(H50:H56)</f>
        <v>7.81428571428571</v>
      </c>
    </row>
    <row r="51" spans="1:8" ht="12">
      <c r="A51" t="s">
        <v>22</v>
      </c>
      <c r="B51">
        <v>3</v>
      </c>
      <c r="D51">
        <v>7.5</v>
      </c>
      <c r="F51">
        <v>0.9985</v>
      </c>
      <c r="G51">
        <v>0.9944</v>
      </c>
      <c r="H51">
        <f t="shared" si="2"/>
        <v>4.100000000000104</v>
      </c>
    </row>
    <row r="52" spans="1:8" ht="12">
      <c r="A52" t="s">
        <v>22</v>
      </c>
      <c r="B52">
        <v>3</v>
      </c>
      <c r="D52">
        <v>9.5</v>
      </c>
      <c r="F52">
        <v>1.0061</v>
      </c>
      <c r="G52">
        <v>0.999</v>
      </c>
      <c r="H52">
        <f t="shared" si="2"/>
        <v>7.099999999999995</v>
      </c>
    </row>
    <row r="53" spans="1:8" ht="12">
      <c r="A53" t="s">
        <v>22</v>
      </c>
      <c r="B53">
        <v>3</v>
      </c>
      <c r="D53">
        <v>9.8</v>
      </c>
      <c r="F53">
        <v>1.0259</v>
      </c>
      <c r="G53">
        <v>1.0197</v>
      </c>
      <c r="H53">
        <f t="shared" si="2"/>
        <v>6.199999999999983</v>
      </c>
    </row>
    <row r="54" spans="1:8" ht="12">
      <c r="A54" t="s">
        <v>22</v>
      </c>
      <c r="B54">
        <v>3</v>
      </c>
      <c r="D54">
        <v>11.4</v>
      </c>
      <c r="F54">
        <v>0.9947</v>
      </c>
      <c r="G54">
        <v>0.9854</v>
      </c>
      <c r="H54">
        <f t="shared" si="2"/>
        <v>9.299999999999976</v>
      </c>
    </row>
    <row r="55" spans="1:8" ht="12">
      <c r="A55" t="s">
        <v>22</v>
      </c>
      <c r="B55">
        <v>3</v>
      </c>
      <c r="D55">
        <v>11.9</v>
      </c>
      <c r="F55">
        <v>1.0115</v>
      </c>
      <c r="G55">
        <v>1.002</v>
      </c>
      <c r="H55">
        <f t="shared" si="2"/>
        <v>9.500000000000064</v>
      </c>
    </row>
    <row r="56" spans="1:8" ht="12">
      <c r="A56" t="s">
        <v>22</v>
      </c>
      <c r="B56">
        <v>3</v>
      </c>
      <c r="D56">
        <v>12.1</v>
      </c>
      <c r="F56">
        <v>1.0029</v>
      </c>
      <c r="G56">
        <v>0.9955</v>
      </c>
      <c r="H56">
        <f t="shared" si="2"/>
        <v>7.399999999999851</v>
      </c>
    </row>
    <row r="57" spans="1:11" ht="12">
      <c r="A57" t="s">
        <v>3</v>
      </c>
      <c r="B57">
        <v>1</v>
      </c>
      <c r="D57">
        <v>10.1</v>
      </c>
      <c r="F57">
        <v>1.0007</v>
      </c>
      <c r="G57">
        <v>0.9959</v>
      </c>
      <c r="H57">
        <f t="shared" si="2"/>
        <v>4.7999999999999154</v>
      </c>
      <c r="J57">
        <f>AVERAGE(D57:D63)</f>
        <v>11.014285714285714</v>
      </c>
      <c r="K57">
        <f>AVERAGE(H57:H63)</f>
        <v>7.028571428571399</v>
      </c>
    </row>
    <row r="58" spans="1:8" ht="12">
      <c r="A58" t="s">
        <v>3</v>
      </c>
      <c r="B58">
        <v>1</v>
      </c>
      <c r="D58">
        <v>15.6</v>
      </c>
      <c r="F58">
        <v>1.0225</v>
      </c>
      <c r="G58">
        <v>1.0129</v>
      </c>
      <c r="H58">
        <f t="shared" si="2"/>
        <v>9.600000000000053</v>
      </c>
    </row>
    <row r="59" spans="1:8" ht="12">
      <c r="A59" t="s">
        <v>3</v>
      </c>
      <c r="B59">
        <v>1</v>
      </c>
      <c r="D59">
        <v>10.1</v>
      </c>
      <c r="F59">
        <v>1.0185</v>
      </c>
      <c r="G59">
        <v>1.0113</v>
      </c>
      <c r="H59">
        <f t="shared" si="2"/>
        <v>7.199999999999873</v>
      </c>
    </row>
    <row r="60" spans="1:8" ht="12">
      <c r="A60" t="s">
        <v>3</v>
      </c>
      <c r="B60">
        <v>1</v>
      </c>
      <c r="D60">
        <v>7.6</v>
      </c>
      <c r="F60">
        <v>0.9984</v>
      </c>
      <c r="G60">
        <v>0.9928</v>
      </c>
      <c r="H60">
        <f t="shared" si="2"/>
        <v>5.599999999999938</v>
      </c>
    </row>
    <row r="61" spans="1:8" ht="12">
      <c r="A61" t="s">
        <v>3</v>
      </c>
      <c r="B61">
        <v>1</v>
      </c>
      <c r="D61">
        <v>12.1</v>
      </c>
      <c r="F61">
        <v>1.0114</v>
      </c>
      <c r="G61">
        <v>1.0078</v>
      </c>
      <c r="H61">
        <f t="shared" si="2"/>
        <v>3.6000000000000476</v>
      </c>
    </row>
    <row r="62" spans="1:8" ht="12">
      <c r="A62" t="s">
        <v>3</v>
      </c>
      <c r="B62">
        <v>1</v>
      </c>
      <c r="D62">
        <v>9.6</v>
      </c>
      <c r="F62">
        <v>0.9886</v>
      </c>
      <c r="G62">
        <v>0.9786</v>
      </c>
      <c r="H62">
        <f t="shared" si="2"/>
        <v>10.000000000000009</v>
      </c>
    </row>
    <row r="63" spans="1:8" ht="12">
      <c r="A63" t="s">
        <v>3</v>
      </c>
      <c r="B63">
        <v>1</v>
      </c>
      <c r="D63">
        <v>12</v>
      </c>
      <c r="F63">
        <v>1.02</v>
      </c>
      <c r="G63">
        <v>1.0116</v>
      </c>
      <c r="H63">
        <f t="shared" si="2"/>
        <v>8.399999999999963</v>
      </c>
    </row>
    <row r="64" spans="1:11" ht="12">
      <c r="A64" t="s">
        <v>3</v>
      </c>
      <c r="B64">
        <v>2</v>
      </c>
      <c r="D64">
        <v>9.6</v>
      </c>
      <c r="F64">
        <v>0.9887</v>
      </c>
      <c r="G64">
        <v>0.9824</v>
      </c>
      <c r="H64">
        <f t="shared" si="2"/>
        <v>6.299999999999972</v>
      </c>
      <c r="J64">
        <f>AVERAGE(D64:D70)</f>
        <v>11.528571428571427</v>
      </c>
      <c r="K64">
        <f>AVERAGE(H64:H70)</f>
        <v>6.971428571428597</v>
      </c>
    </row>
    <row r="65" spans="1:8" ht="12">
      <c r="A65" t="s">
        <v>3</v>
      </c>
      <c r="B65">
        <v>2</v>
      </c>
      <c r="D65">
        <v>10.2</v>
      </c>
      <c r="F65">
        <v>1.0199</v>
      </c>
      <c r="G65">
        <v>1.0146</v>
      </c>
      <c r="H65">
        <f t="shared" si="2"/>
        <v>5.300000000000082</v>
      </c>
    </row>
    <row r="66" spans="1:8" ht="12">
      <c r="A66" t="s">
        <v>3</v>
      </c>
      <c r="B66">
        <v>2</v>
      </c>
      <c r="D66">
        <v>11.1</v>
      </c>
      <c r="F66">
        <v>0.9961</v>
      </c>
      <c r="G66">
        <v>0.9899</v>
      </c>
      <c r="H66">
        <f t="shared" si="2"/>
        <v>6.199999999999983</v>
      </c>
    </row>
    <row r="67" spans="1:8" ht="12">
      <c r="A67" t="s">
        <v>3</v>
      </c>
      <c r="B67">
        <v>2</v>
      </c>
      <c r="D67">
        <v>12.2</v>
      </c>
      <c r="F67">
        <v>1.0297</v>
      </c>
      <c r="G67">
        <v>1.0226</v>
      </c>
      <c r="H67">
        <f t="shared" si="2"/>
        <v>7.100000000000106</v>
      </c>
    </row>
    <row r="68" spans="1:8" ht="12">
      <c r="A68" t="s">
        <v>3</v>
      </c>
      <c r="B68">
        <v>2</v>
      </c>
      <c r="D68">
        <v>13</v>
      </c>
      <c r="F68">
        <v>1.0234</v>
      </c>
      <c r="G68">
        <v>1.0161</v>
      </c>
      <c r="H68">
        <f t="shared" si="2"/>
        <v>7.300000000000084</v>
      </c>
    </row>
    <row r="69" spans="1:8" ht="12">
      <c r="A69" t="s">
        <v>3</v>
      </c>
      <c r="B69">
        <v>2</v>
      </c>
      <c r="D69">
        <v>12.5</v>
      </c>
      <c r="F69">
        <v>1.0108</v>
      </c>
      <c r="G69">
        <v>1.0028</v>
      </c>
      <c r="H69">
        <f t="shared" si="2"/>
        <v>8.000000000000007</v>
      </c>
    </row>
    <row r="70" spans="1:8" ht="12">
      <c r="A70" t="s">
        <v>3</v>
      </c>
      <c r="B70">
        <v>2</v>
      </c>
      <c r="D70">
        <v>12.1</v>
      </c>
      <c r="F70">
        <v>1.0287</v>
      </c>
      <c r="G70">
        <v>1.0201</v>
      </c>
      <c r="H70">
        <f t="shared" si="2"/>
        <v>8.599999999999941</v>
      </c>
    </row>
    <row r="71" spans="1:11" ht="12">
      <c r="A71" t="s">
        <v>3</v>
      </c>
      <c r="B71">
        <v>3</v>
      </c>
      <c r="D71">
        <v>14.2</v>
      </c>
      <c r="F71">
        <v>1.0375</v>
      </c>
      <c r="G71">
        <v>1.0287</v>
      </c>
      <c r="H71">
        <f aca="true" t="shared" si="3" ref="H71:H91">(F71-G71)*1000</f>
        <v>8.800000000000141</v>
      </c>
      <c r="J71">
        <f>AVERAGE(D71:D77)</f>
        <v>11.757142857142856</v>
      </c>
      <c r="K71">
        <f>AVERAGE(H71:H77)</f>
        <v>7.799999999999981</v>
      </c>
    </row>
    <row r="72" spans="1:8" ht="12">
      <c r="A72" t="s">
        <v>3</v>
      </c>
      <c r="B72">
        <v>3</v>
      </c>
      <c r="D72">
        <v>13</v>
      </c>
      <c r="F72">
        <v>1.0096</v>
      </c>
      <c r="G72">
        <v>1.0057</v>
      </c>
      <c r="H72">
        <f t="shared" si="3"/>
        <v>3.9000000000000146</v>
      </c>
    </row>
    <row r="73" spans="1:8" ht="12">
      <c r="A73" t="s">
        <v>3</v>
      </c>
      <c r="B73">
        <v>3</v>
      </c>
      <c r="D73">
        <v>9.5</v>
      </c>
      <c r="F73">
        <v>1.0129</v>
      </c>
      <c r="G73">
        <v>1.0032</v>
      </c>
      <c r="H73">
        <f t="shared" si="3"/>
        <v>9.69999999999982</v>
      </c>
    </row>
    <row r="74" spans="1:8" ht="12">
      <c r="A74" t="s">
        <v>3</v>
      </c>
      <c r="B74">
        <v>3</v>
      </c>
      <c r="D74">
        <v>11.6</v>
      </c>
      <c r="F74">
        <v>1.0352</v>
      </c>
      <c r="G74">
        <v>1.0273</v>
      </c>
      <c r="H74">
        <f t="shared" si="3"/>
        <v>7.899999999999796</v>
      </c>
    </row>
    <row r="75" spans="1:8" ht="12">
      <c r="A75" t="s">
        <v>3</v>
      </c>
      <c r="B75">
        <v>3</v>
      </c>
      <c r="D75">
        <v>11.7</v>
      </c>
      <c r="F75">
        <v>0.9889</v>
      </c>
      <c r="G75">
        <v>0.98</v>
      </c>
      <c r="H75">
        <f t="shared" si="3"/>
        <v>8.90000000000002</v>
      </c>
    </row>
    <row r="76" spans="1:8" ht="12">
      <c r="A76" t="s">
        <v>3</v>
      </c>
      <c r="B76">
        <v>3</v>
      </c>
      <c r="D76">
        <v>12</v>
      </c>
      <c r="F76">
        <v>1.0264</v>
      </c>
      <c r="G76">
        <v>1.0188</v>
      </c>
      <c r="H76">
        <f t="shared" si="3"/>
        <v>7.600000000000051</v>
      </c>
    </row>
    <row r="77" spans="1:8" ht="12">
      <c r="A77" t="s">
        <v>3</v>
      </c>
      <c r="B77">
        <v>3</v>
      </c>
      <c r="D77">
        <v>10.3</v>
      </c>
      <c r="F77">
        <v>1.0182</v>
      </c>
      <c r="G77">
        <v>1.0104</v>
      </c>
      <c r="H77">
        <f t="shared" si="3"/>
        <v>7.800000000000029</v>
      </c>
    </row>
    <row r="78" spans="1:11" ht="12">
      <c r="A78" t="s">
        <v>23</v>
      </c>
      <c r="B78">
        <v>1</v>
      </c>
      <c r="D78">
        <v>6.5</v>
      </c>
      <c r="F78">
        <v>1.0052</v>
      </c>
      <c r="G78">
        <v>1.0023</v>
      </c>
      <c r="H78">
        <f t="shared" si="3"/>
        <v>2.9000000000001247</v>
      </c>
      <c r="J78">
        <f>AVERAGE(D78:D84)</f>
        <v>8.571428571428571</v>
      </c>
      <c r="K78">
        <f>AVERAGE(H78:H84)</f>
        <v>4.285714285714337</v>
      </c>
    </row>
    <row r="79" spans="1:8" ht="12">
      <c r="A79" t="s">
        <v>23</v>
      </c>
      <c r="B79">
        <v>1</v>
      </c>
      <c r="D79">
        <v>8.4</v>
      </c>
      <c r="F79">
        <v>0.9868</v>
      </c>
      <c r="G79">
        <v>0.9852</v>
      </c>
      <c r="H79">
        <f t="shared" si="3"/>
        <v>1.6000000000000458</v>
      </c>
    </row>
    <row r="80" spans="1:8" ht="12">
      <c r="A80" t="s">
        <v>23</v>
      </c>
      <c r="B80">
        <v>1</v>
      </c>
      <c r="D80">
        <v>6</v>
      </c>
      <c r="F80">
        <v>0.9989</v>
      </c>
      <c r="G80">
        <v>0.9939</v>
      </c>
      <c r="H80">
        <f t="shared" si="3"/>
        <v>5.000000000000004</v>
      </c>
    </row>
    <row r="81" spans="1:8" ht="12">
      <c r="A81" t="s">
        <v>23</v>
      </c>
      <c r="B81">
        <v>1</v>
      </c>
      <c r="D81">
        <v>12</v>
      </c>
      <c r="F81">
        <v>1.0407</v>
      </c>
      <c r="G81">
        <v>1.0364</v>
      </c>
      <c r="H81">
        <f t="shared" si="3"/>
        <v>4.2999999999999705</v>
      </c>
    </row>
    <row r="82" spans="1:8" ht="12">
      <c r="A82" t="s">
        <v>23</v>
      </c>
      <c r="B82">
        <v>1</v>
      </c>
      <c r="D82">
        <v>8.5</v>
      </c>
      <c r="F82">
        <v>1.049</v>
      </c>
      <c r="G82">
        <v>1.0432</v>
      </c>
      <c r="H82">
        <f t="shared" si="3"/>
        <v>5.800000000000027</v>
      </c>
    </row>
    <row r="83" spans="1:8" ht="12">
      <c r="A83" t="s">
        <v>23</v>
      </c>
      <c r="B83">
        <v>1</v>
      </c>
      <c r="D83">
        <v>10.8</v>
      </c>
      <c r="F83">
        <v>1.0015</v>
      </c>
      <c r="G83">
        <v>0.9969</v>
      </c>
      <c r="H83">
        <f t="shared" si="3"/>
        <v>4.6000000000000485</v>
      </c>
    </row>
    <row r="84" spans="1:8" ht="12">
      <c r="A84" t="s">
        <v>23</v>
      </c>
      <c r="B84">
        <v>1</v>
      </c>
      <c r="D84">
        <v>7.8</v>
      </c>
      <c r="F84">
        <v>1.0031</v>
      </c>
      <c r="G84">
        <v>0.9973</v>
      </c>
      <c r="H84">
        <f t="shared" si="3"/>
        <v>5.800000000000138</v>
      </c>
    </row>
    <row r="85" spans="1:11" ht="12">
      <c r="A85" t="s">
        <v>23</v>
      </c>
      <c r="B85">
        <v>2</v>
      </c>
      <c r="D85">
        <v>7.4</v>
      </c>
      <c r="F85">
        <v>1.0174</v>
      </c>
      <c r="G85">
        <v>1.0123</v>
      </c>
      <c r="H85">
        <f t="shared" si="3"/>
        <v>5.1000000000001044</v>
      </c>
      <c r="J85">
        <f>AVERAGE(D85:D91)</f>
        <v>8.185714285714285</v>
      </c>
      <c r="K85">
        <f>AVERAGE(H85:H91)</f>
        <v>4.585714285714304</v>
      </c>
    </row>
    <row r="86" spans="1:8" ht="12">
      <c r="A86" t="s">
        <v>23</v>
      </c>
      <c r="B86">
        <v>2</v>
      </c>
      <c r="D86">
        <v>9.2</v>
      </c>
      <c r="F86">
        <v>1.0231</v>
      </c>
      <c r="G86">
        <v>1.0175</v>
      </c>
      <c r="H86">
        <f t="shared" si="3"/>
        <v>5.599999999999827</v>
      </c>
    </row>
    <row r="87" spans="1:8" ht="12">
      <c r="A87" t="s">
        <v>23</v>
      </c>
      <c r="B87">
        <v>2</v>
      </c>
      <c r="D87">
        <v>11</v>
      </c>
      <c r="F87">
        <v>0.9643</v>
      </c>
      <c r="G87">
        <v>0.9602</v>
      </c>
      <c r="H87">
        <f t="shared" si="3"/>
        <v>4.0999999999999925</v>
      </c>
    </row>
    <row r="88" spans="1:8" ht="12">
      <c r="A88" t="s">
        <v>23</v>
      </c>
      <c r="B88">
        <v>2</v>
      </c>
      <c r="D88">
        <v>5.4</v>
      </c>
      <c r="F88">
        <v>1.0234</v>
      </c>
      <c r="G88">
        <v>1.0208</v>
      </c>
      <c r="H88">
        <f t="shared" si="3"/>
        <v>2.6000000000001577</v>
      </c>
    </row>
    <row r="89" spans="1:8" ht="12">
      <c r="A89" t="s">
        <v>23</v>
      </c>
      <c r="B89">
        <v>2</v>
      </c>
      <c r="D89">
        <v>6.6</v>
      </c>
      <c r="F89">
        <v>0.99</v>
      </c>
      <c r="G89">
        <v>0.9858</v>
      </c>
      <c r="H89">
        <f t="shared" si="3"/>
        <v>4.1999999999999815</v>
      </c>
    </row>
    <row r="90" spans="1:8" ht="12">
      <c r="A90" t="s">
        <v>23</v>
      </c>
      <c r="B90">
        <v>2</v>
      </c>
      <c r="D90">
        <v>8</v>
      </c>
      <c r="F90">
        <v>1.0321</v>
      </c>
      <c r="G90">
        <v>1.0286</v>
      </c>
      <c r="H90">
        <f t="shared" si="3"/>
        <v>3.5000000000000586</v>
      </c>
    </row>
    <row r="91" spans="1:8" ht="12">
      <c r="A91" t="s">
        <v>23</v>
      </c>
      <c r="B91">
        <v>2</v>
      </c>
      <c r="D91">
        <v>9.7</v>
      </c>
      <c r="F91">
        <v>0.9949</v>
      </c>
      <c r="G91">
        <v>0.9879</v>
      </c>
      <c r="H91">
        <f t="shared" si="3"/>
        <v>7.000000000000006</v>
      </c>
    </row>
    <row r="92" spans="1:11" ht="12">
      <c r="A92" t="s">
        <v>23</v>
      </c>
      <c r="B92">
        <v>3</v>
      </c>
      <c r="D92">
        <v>5.1</v>
      </c>
      <c r="F92">
        <v>1.0057</v>
      </c>
      <c r="G92">
        <v>1.002</v>
      </c>
      <c r="H92">
        <f aca="true" t="shared" si="4" ref="H92:H140">(F92-G92)*1000</f>
        <v>3.7000000000000366</v>
      </c>
      <c r="J92">
        <f>AVERAGE(D92:D98)</f>
        <v>6.957142857142857</v>
      </c>
      <c r="K92">
        <f>AVERAGE(H92:H98)</f>
        <v>4.614285714285729</v>
      </c>
    </row>
    <row r="93" spans="1:8" ht="12">
      <c r="A93" t="s">
        <v>23</v>
      </c>
      <c r="B93">
        <v>3</v>
      </c>
      <c r="D93">
        <v>5.5</v>
      </c>
      <c r="F93">
        <v>1.0072</v>
      </c>
      <c r="G93">
        <v>1.0024</v>
      </c>
      <c r="H93">
        <f t="shared" si="4"/>
        <v>4.8000000000001375</v>
      </c>
    </row>
    <row r="94" spans="1:8" ht="12">
      <c r="A94" t="s">
        <v>23</v>
      </c>
      <c r="B94">
        <v>3</v>
      </c>
      <c r="D94">
        <v>12.9</v>
      </c>
      <c r="F94">
        <v>0.9923</v>
      </c>
      <c r="G94">
        <v>0.9844</v>
      </c>
      <c r="H94">
        <f t="shared" si="4"/>
        <v>7.899999999999907</v>
      </c>
    </row>
    <row r="95" spans="1:8" ht="12">
      <c r="A95" t="s">
        <v>23</v>
      </c>
      <c r="B95">
        <v>3</v>
      </c>
      <c r="D95">
        <v>9.4</v>
      </c>
      <c r="F95">
        <v>1.0418</v>
      </c>
      <c r="G95">
        <v>1.0359</v>
      </c>
      <c r="H95">
        <f t="shared" si="4"/>
        <v>5.900000000000016</v>
      </c>
    </row>
    <row r="96" spans="1:8" ht="12">
      <c r="A96" t="s">
        <v>23</v>
      </c>
      <c r="B96">
        <v>3</v>
      </c>
      <c r="D96">
        <v>5.6</v>
      </c>
      <c r="F96">
        <v>1.0213</v>
      </c>
      <c r="G96">
        <v>1.0175</v>
      </c>
      <c r="H96">
        <f t="shared" si="4"/>
        <v>3.8000000000000256</v>
      </c>
    </row>
    <row r="97" spans="1:8" ht="12">
      <c r="A97" t="s">
        <v>23</v>
      </c>
      <c r="B97">
        <v>3</v>
      </c>
      <c r="D97">
        <v>4.6</v>
      </c>
      <c r="F97">
        <v>0.99</v>
      </c>
      <c r="G97">
        <v>0.9875</v>
      </c>
      <c r="H97">
        <f t="shared" si="4"/>
        <v>2.4999999999999467</v>
      </c>
    </row>
    <row r="98" spans="1:8" ht="12">
      <c r="A98" t="s">
        <v>23</v>
      </c>
      <c r="B98">
        <v>3</v>
      </c>
      <c r="D98">
        <v>5.6</v>
      </c>
      <c r="F98">
        <v>1.0071</v>
      </c>
      <c r="G98">
        <v>1.0034</v>
      </c>
      <c r="H98">
        <f t="shared" si="4"/>
        <v>3.7000000000000366</v>
      </c>
    </row>
    <row r="99" spans="1:11" ht="12">
      <c r="A99" t="s">
        <v>121</v>
      </c>
      <c r="B99">
        <v>1</v>
      </c>
      <c r="D99">
        <v>7.9</v>
      </c>
      <c r="F99">
        <v>1.0477</v>
      </c>
      <c r="G99">
        <v>1.0424</v>
      </c>
      <c r="H99">
        <f t="shared" si="4"/>
        <v>5.300000000000082</v>
      </c>
      <c r="J99">
        <f>AVERAGE(D99:D105)</f>
        <v>7.533333333333332</v>
      </c>
      <c r="K99">
        <f>AVERAGE(H99:H105)</f>
        <v>4.399999999999996</v>
      </c>
    </row>
    <row r="100" spans="1:8" ht="12">
      <c r="A100" t="s">
        <v>121</v>
      </c>
      <c r="B100">
        <v>1</v>
      </c>
      <c r="D100">
        <v>6.3</v>
      </c>
      <c r="F100">
        <v>0.9953</v>
      </c>
      <c r="G100">
        <v>0.9934</v>
      </c>
      <c r="H100">
        <f t="shared" si="4"/>
        <v>1.9000000000000128</v>
      </c>
    </row>
    <row r="101" spans="1:8" ht="12">
      <c r="A101" t="s">
        <v>121</v>
      </c>
      <c r="B101">
        <v>1</v>
      </c>
      <c r="D101">
        <v>8.2</v>
      </c>
      <c r="F101">
        <v>1.0121</v>
      </c>
      <c r="G101">
        <v>1.0088</v>
      </c>
      <c r="H101">
        <f t="shared" si="4"/>
        <v>3.3000000000000806</v>
      </c>
    </row>
    <row r="102" spans="1:8" ht="12">
      <c r="A102" t="s">
        <v>121</v>
      </c>
      <c r="B102">
        <v>1</v>
      </c>
      <c r="D102">
        <v>8</v>
      </c>
      <c r="F102">
        <v>1.0029</v>
      </c>
      <c r="G102">
        <v>0.9972</v>
      </c>
      <c r="H102">
        <f t="shared" si="4"/>
        <v>5.699999999999927</v>
      </c>
    </row>
    <row r="103" spans="1:8" ht="12">
      <c r="A103" t="s">
        <v>121</v>
      </c>
      <c r="B103">
        <v>1</v>
      </c>
      <c r="D103">
        <v>5.9</v>
      </c>
      <c r="F103">
        <v>0.9719</v>
      </c>
      <c r="G103">
        <v>0.9684</v>
      </c>
      <c r="H103">
        <f t="shared" si="4"/>
        <v>3.4999999999999476</v>
      </c>
    </row>
    <row r="104" spans="1:8" ht="12">
      <c r="A104" t="s">
        <v>121</v>
      </c>
      <c r="B104">
        <v>1</v>
      </c>
      <c r="D104">
        <v>8.9</v>
      </c>
      <c r="F104">
        <v>1.0491</v>
      </c>
      <c r="G104">
        <v>1.0424</v>
      </c>
      <c r="H104">
        <f t="shared" si="4"/>
        <v>6.699999999999928</v>
      </c>
    </row>
    <row r="105" spans="1:2" ht="12">
      <c r="A105" t="s">
        <v>121</v>
      </c>
      <c r="B105">
        <v>1</v>
      </c>
    </row>
    <row r="106" spans="1:11" ht="12">
      <c r="A106" t="s">
        <v>121</v>
      </c>
      <c r="B106">
        <v>2</v>
      </c>
      <c r="D106">
        <v>7.8</v>
      </c>
      <c r="F106">
        <v>0.9979</v>
      </c>
      <c r="G106">
        <v>0.9931</v>
      </c>
      <c r="H106">
        <f t="shared" si="4"/>
        <v>4.8000000000000265</v>
      </c>
      <c r="J106">
        <f>AVERAGE(D106:D112)</f>
        <v>8.414285714285715</v>
      </c>
      <c r="K106">
        <f>AVERAGE(H106:H112)</f>
        <v>4.914285714285744</v>
      </c>
    </row>
    <row r="107" spans="1:8" ht="12">
      <c r="A107" t="s">
        <v>121</v>
      </c>
      <c r="B107">
        <v>2</v>
      </c>
      <c r="D107">
        <v>9.6</v>
      </c>
      <c r="F107">
        <v>1.0061</v>
      </c>
      <c r="G107">
        <v>0.9995</v>
      </c>
      <c r="H107">
        <f t="shared" si="4"/>
        <v>6.599999999999939</v>
      </c>
    </row>
    <row r="108" spans="1:8" ht="12">
      <c r="A108" t="s">
        <v>121</v>
      </c>
      <c r="B108">
        <v>2</v>
      </c>
      <c r="D108">
        <v>8.3</v>
      </c>
      <c r="F108">
        <v>0.9966</v>
      </c>
      <c r="G108">
        <v>0.9925</v>
      </c>
      <c r="H108">
        <f t="shared" si="4"/>
        <v>4.0999999999999925</v>
      </c>
    </row>
    <row r="109" spans="1:8" ht="12">
      <c r="A109" t="s">
        <v>121</v>
      </c>
      <c r="B109">
        <v>2</v>
      </c>
      <c r="D109">
        <v>8.7</v>
      </c>
      <c r="F109">
        <v>0.998</v>
      </c>
      <c r="G109">
        <v>0.9929</v>
      </c>
      <c r="H109">
        <f t="shared" si="4"/>
        <v>5.099999999999993</v>
      </c>
    </row>
    <row r="110" spans="1:8" ht="12">
      <c r="A110" t="s">
        <v>121</v>
      </c>
      <c r="B110">
        <v>2</v>
      </c>
      <c r="D110">
        <v>8.5</v>
      </c>
      <c r="F110">
        <v>1.0091</v>
      </c>
      <c r="G110">
        <v>1.004</v>
      </c>
      <c r="H110">
        <f t="shared" si="4"/>
        <v>5.1000000000001044</v>
      </c>
    </row>
    <row r="111" spans="1:8" ht="12">
      <c r="A111" t="s">
        <v>121</v>
      </c>
      <c r="B111">
        <v>2</v>
      </c>
      <c r="D111">
        <v>8.1</v>
      </c>
      <c r="F111">
        <v>1.0173</v>
      </c>
      <c r="G111">
        <v>1.0128</v>
      </c>
      <c r="H111">
        <f t="shared" si="4"/>
        <v>4.5000000000001705</v>
      </c>
    </row>
    <row r="112" spans="1:8" ht="12">
      <c r="A112" t="s">
        <v>121</v>
      </c>
      <c r="B112">
        <v>2</v>
      </c>
      <c r="D112">
        <v>7.9</v>
      </c>
      <c r="F112">
        <v>1.0026</v>
      </c>
      <c r="G112">
        <v>0.9984</v>
      </c>
      <c r="H112">
        <f t="shared" si="4"/>
        <v>4.1999999999999815</v>
      </c>
    </row>
    <row r="113" spans="1:11" ht="12">
      <c r="A113" t="s">
        <v>121</v>
      </c>
      <c r="B113">
        <v>3</v>
      </c>
      <c r="D113">
        <v>5.6</v>
      </c>
      <c r="F113">
        <v>0.9853</v>
      </c>
      <c r="G113">
        <v>0.9826</v>
      </c>
      <c r="H113">
        <f t="shared" si="4"/>
        <v>2.6999999999999247</v>
      </c>
      <c r="J113">
        <f>AVERAGE(D113:D119)</f>
        <v>6.92857142857143</v>
      </c>
      <c r="K113">
        <f>AVERAGE(H113:H119)</f>
        <v>4.342857142857061</v>
      </c>
    </row>
    <row r="114" spans="1:8" ht="12">
      <c r="A114" t="s">
        <v>121</v>
      </c>
      <c r="B114">
        <v>3</v>
      </c>
      <c r="D114">
        <v>8.4</v>
      </c>
      <c r="F114">
        <v>0.9962</v>
      </c>
      <c r="G114">
        <v>0.9919</v>
      </c>
      <c r="H114">
        <f t="shared" si="4"/>
        <v>4.2999999999999705</v>
      </c>
    </row>
    <row r="115" spans="1:8" ht="12">
      <c r="A115" t="s">
        <v>121</v>
      </c>
      <c r="B115">
        <v>3</v>
      </c>
      <c r="D115">
        <v>6.1</v>
      </c>
      <c r="F115">
        <v>0.99</v>
      </c>
      <c r="G115">
        <v>0.9868</v>
      </c>
      <c r="H115">
        <f t="shared" si="4"/>
        <v>3.1999999999999806</v>
      </c>
    </row>
    <row r="116" spans="1:8" ht="12">
      <c r="A116" t="s">
        <v>121</v>
      </c>
      <c r="B116">
        <v>3</v>
      </c>
      <c r="D116">
        <v>8.4</v>
      </c>
      <c r="F116">
        <v>1.0291</v>
      </c>
      <c r="G116">
        <v>1.0229000000000001</v>
      </c>
      <c r="H116">
        <f t="shared" si="4"/>
        <v>6.199999999999761</v>
      </c>
    </row>
    <row r="117" spans="1:8" ht="12">
      <c r="A117" t="s">
        <v>121</v>
      </c>
      <c r="B117">
        <v>3</v>
      </c>
      <c r="D117">
        <v>6.2</v>
      </c>
      <c r="F117">
        <v>1.014</v>
      </c>
      <c r="G117">
        <v>1.0113</v>
      </c>
      <c r="H117">
        <f t="shared" si="4"/>
        <v>2.6999999999999247</v>
      </c>
    </row>
    <row r="118" spans="1:8" ht="12">
      <c r="A118" t="s">
        <v>121</v>
      </c>
      <c r="B118">
        <v>3</v>
      </c>
      <c r="D118">
        <v>8.2</v>
      </c>
      <c r="F118">
        <v>1.0339</v>
      </c>
      <c r="G118">
        <v>1.0276</v>
      </c>
      <c r="H118">
        <f t="shared" si="4"/>
        <v>6.299999999999972</v>
      </c>
    </row>
    <row r="119" spans="1:8" ht="12">
      <c r="A119" t="s">
        <v>121</v>
      </c>
      <c r="B119">
        <v>3</v>
      </c>
      <c r="D119">
        <v>5.6</v>
      </c>
      <c r="F119">
        <v>1.0239</v>
      </c>
      <c r="G119">
        <v>1.0189000000000001</v>
      </c>
      <c r="H119">
        <f t="shared" si="4"/>
        <v>4.999999999999893</v>
      </c>
    </row>
    <row r="120" spans="1:11" ht="12">
      <c r="A120" t="s">
        <v>13</v>
      </c>
      <c r="B120">
        <v>1</v>
      </c>
      <c r="D120">
        <v>6.6</v>
      </c>
      <c r="F120">
        <v>1.0199</v>
      </c>
      <c r="G120">
        <v>1.0156</v>
      </c>
      <c r="H120">
        <f t="shared" si="4"/>
        <v>4.2999999999999705</v>
      </c>
      <c r="J120">
        <f>AVERAGE(D120:D126)</f>
        <v>6.814285714285715</v>
      </c>
      <c r="K120">
        <f>AVERAGE(H120:H126)</f>
        <v>4.84285714285718</v>
      </c>
    </row>
    <row r="121" spans="1:8" ht="12">
      <c r="A121" t="s">
        <v>13</v>
      </c>
      <c r="B121">
        <v>1</v>
      </c>
      <c r="D121">
        <v>6.7</v>
      </c>
      <c r="F121">
        <v>1.0397</v>
      </c>
      <c r="G121">
        <v>1.0337</v>
      </c>
      <c r="H121">
        <f t="shared" si="4"/>
        <v>6.000000000000005</v>
      </c>
    </row>
    <row r="122" spans="1:8" ht="12">
      <c r="A122" t="s">
        <v>13</v>
      </c>
      <c r="B122">
        <v>1</v>
      </c>
      <c r="D122">
        <v>6.8</v>
      </c>
      <c r="F122">
        <v>1.01</v>
      </c>
      <c r="G122">
        <v>1.0048</v>
      </c>
      <c r="H122">
        <f t="shared" si="4"/>
        <v>5.200000000000093</v>
      </c>
    </row>
    <row r="123" spans="1:8" ht="12">
      <c r="A123" t="s">
        <v>13</v>
      </c>
      <c r="B123">
        <v>1</v>
      </c>
      <c r="D123">
        <v>8.6</v>
      </c>
      <c r="F123">
        <v>1.0133</v>
      </c>
      <c r="G123">
        <v>1.0094</v>
      </c>
      <c r="H123">
        <f t="shared" si="4"/>
        <v>3.9000000000000146</v>
      </c>
    </row>
    <row r="124" spans="1:8" ht="12">
      <c r="A124" t="s">
        <v>13</v>
      </c>
      <c r="B124">
        <v>1</v>
      </c>
      <c r="D124">
        <v>6.8</v>
      </c>
      <c r="F124">
        <v>1.0203</v>
      </c>
      <c r="G124">
        <v>1.015</v>
      </c>
      <c r="H124">
        <f t="shared" si="4"/>
        <v>5.300000000000082</v>
      </c>
    </row>
    <row r="125" spans="1:8" ht="12">
      <c r="A125" t="s">
        <v>13</v>
      </c>
      <c r="B125">
        <v>1</v>
      </c>
      <c r="D125">
        <v>6.6</v>
      </c>
      <c r="F125">
        <v>1.0058</v>
      </c>
      <c r="G125">
        <v>1.0005</v>
      </c>
      <c r="H125">
        <f t="shared" si="4"/>
        <v>5.300000000000082</v>
      </c>
    </row>
    <row r="126" spans="1:8" ht="12">
      <c r="A126" t="s">
        <v>13</v>
      </c>
      <c r="B126">
        <v>1</v>
      </c>
      <c r="D126">
        <v>5.6</v>
      </c>
      <c r="F126">
        <v>1.0148</v>
      </c>
      <c r="G126">
        <v>1.0109</v>
      </c>
      <c r="H126">
        <f t="shared" si="4"/>
        <v>3.9000000000000146</v>
      </c>
    </row>
    <row r="127" spans="1:11" ht="12">
      <c r="A127" t="s">
        <v>13</v>
      </c>
      <c r="B127">
        <v>2</v>
      </c>
      <c r="D127">
        <v>7.7</v>
      </c>
      <c r="F127">
        <v>0.9772</v>
      </c>
      <c r="G127">
        <v>0.9707</v>
      </c>
      <c r="H127">
        <f t="shared" si="4"/>
        <v>6.49999999999995</v>
      </c>
      <c r="J127">
        <f>AVERAGE(D127:D133)</f>
        <v>6.1571428571428575</v>
      </c>
      <c r="K127">
        <f>AVERAGE(H127:H133)</f>
        <v>4.914285714285712</v>
      </c>
    </row>
    <row r="128" spans="1:8" ht="12">
      <c r="A128" t="s">
        <v>13</v>
      </c>
      <c r="B128">
        <v>2</v>
      </c>
      <c r="D128">
        <v>4.6</v>
      </c>
      <c r="F128">
        <v>1.0185</v>
      </c>
      <c r="G128">
        <v>1.0161</v>
      </c>
      <c r="H128">
        <f t="shared" si="4"/>
        <v>2.3999999999999577</v>
      </c>
    </row>
    <row r="129" spans="1:8" ht="12">
      <c r="A129" t="s">
        <v>13</v>
      </c>
      <c r="B129">
        <v>2</v>
      </c>
      <c r="D129">
        <v>7.8</v>
      </c>
      <c r="F129">
        <v>1.0309</v>
      </c>
      <c r="G129">
        <v>1.0241</v>
      </c>
      <c r="H129">
        <f t="shared" si="4"/>
        <v>6.799999999999917</v>
      </c>
    </row>
    <row r="130" spans="1:8" ht="12">
      <c r="A130" t="s">
        <v>13</v>
      </c>
      <c r="B130">
        <v>2</v>
      </c>
      <c r="D130">
        <v>5.1</v>
      </c>
      <c r="F130">
        <v>1.0105</v>
      </c>
      <c r="G130">
        <v>1.0058</v>
      </c>
      <c r="H130">
        <f t="shared" si="4"/>
        <v>4.6999999999999265</v>
      </c>
    </row>
    <row r="131" spans="1:8" ht="12">
      <c r="A131" t="s">
        <v>13</v>
      </c>
      <c r="B131">
        <v>2</v>
      </c>
      <c r="D131">
        <v>4.3</v>
      </c>
      <c r="F131">
        <v>1.0494</v>
      </c>
      <c r="G131">
        <v>1.0467</v>
      </c>
      <c r="H131">
        <f t="shared" si="4"/>
        <v>2.7000000000001467</v>
      </c>
    </row>
    <row r="132" spans="1:8" ht="12">
      <c r="A132" t="s">
        <v>13</v>
      </c>
      <c r="B132">
        <v>2</v>
      </c>
      <c r="D132">
        <v>6.6</v>
      </c>
      <c r="F132">
        <v>1.0312</v>
      </c>
      <c r="G132">
        <v>1.0264</v>
      </c>
      <c r="H132">
        <f t="shared" si="4"/>
        <v>4.7999999999999154</v>
      </c>
    </row>
    <row r="133" spans="1:8" ht="12">
      <c r="A133" t="s">
        <v>13</v>
      </c>
      <c r="B133">
        <v>2</v>
      </c>
      <c r="D133">
        <v>7</v>
      </c>
      <c r="F133">
        <v>1.0212</v>
      </c>
      <c r="G133">
        <v>1.0147</v>
      </c>
      <c r="H133">
        <f t="shared" si="4"/>
        <v>6.500000000000172</v>
      </c>
    </row>
    <row r="134" spans="1:11" ht="12">
      <c r="A134" t="s">
        <v>13</v>
      </c>
      <c r="B134">
        <v>3</v>
      </c>
      <c r="D134">
        <v>7.2</v>
      </c>
      <c r="F134">
        <v>0.9765</v>
      </c>
      <c r="G134">
        <v>0.9712000000000001</v>
      </c>
      <c r="H134">
        <f t="shared" si="4"/>
        <v>5.299999999999971</v>
      </c>
      <c r="J134">
        <f>AVERAGE(D134:D140)</f>
        <v>6.6000000000000005</v>
      </c>
      <c r="K134">
        <f>AVERAGE(H134:H140)</f>
        <v>4.942857142857106</v>
      </c>
    </row>
    <row r="135" spans="1:8" ht="12">
      <c r="A135" t="s">
        <v>13</v>
      </c>
      <c r="B135">
        <v>3</v>
      </c>
      <c r="D135">
        <v>6.6</v>
      </c>
      <c r="F135">
        <v>0.9936</v>
      </c>
      <c r="G135">
        <v>0.9881000000000001</v>
      </c>
      <c r="H135">
        <f t="shared" si="4"/>
        <v>5.499999999999949</v>
      </c>
    </row>
    <row r="136" spans="1:8" ht="12">
      <c r="A136" t="s">
        <v>13</v>
      </c>
      <c r="B136">
        <v>3</v>
      </c>
      <c r="D136">
        <v>6.8</v>
      </c>
      <c r="F136">
        <v>1.0115</v>
      </c>
      <c r="G136">
        <v>1.0059</v>
      </c>
      <c r="H136">
        <f t="shared" si="4"/>
        <v>5.600000000000049</v>
      </c>
    </row>
    <row r="137" spans="1:8" ht="12">
      <c r="A137" t="s">
        <v>13</v>
      </c>
      <c r="B137">
        <v>3</v>
      </c>
      <c r="D137">
        <v>5.6</v>
      </c>
      <c r="F137">
        <v>1.0031</v>
      </c>
      <c r="G137">
        <v>0.9991000000000001</v>
      </c>
      <c r="H137">
        <f t="shared" si="4"/>
        <v>4.0000000000000036</v>
      </c>
    </row>
    <row r="138" spans="1:8" ht="12">
      <c r="A138" t="s">
        <v>13</v>
      </c>
      <c r="B138">
        <v>3</v>
      </c>
      <c r="D138">
        <v>7.4</v>
      </c>
      <c r="F138">
        <v>1.0312</v>
      </c>
      <c r="G138">
        <v>1.0257</v>
      </c>
      <c r="H138">
        <f t="shared" si="4"/>
        <v>5.499999999999838</v>
      </c>
    </row>
    <row r="139" spans="1:8" ht="12">
      <c r="A139" t="s">
        <v>13</v>
      </c>
      <c r="B139">
        <v>3</v>
      </c>
      <c r="D139">
        <v>7.6</v>
      </c>
      <c r="F139">
        <v>1.0245</v>
      </c>
      <c r="G139">
        <v>1.0183</v>
      </c>
      <c r="H139">
        <f t="shared" si="4"/>
        <v>6.199999999999983</v>
      </c>
    </row>
    <row r="140" spans="1:8" ht="12">
      <c r="A140" t="s">
        <v>13</v>
      </c>
      <c r="B140">
        <v>3</v>
      </c>
      <c r="D140">
        <v>5</v>
      </c>
      <c r="F140">
        <v>1.0283</v>
      </c>
      <c r="G140">
        <v>1.0258</v>
      </c>
      <c r="H140">
        <f t="shared" si="4"/>
        <v>2.4999999999999467</v>
      </c>
    </row>
    <row r="146" spans="10:11" ht="12">
      <c r="J146" s="2"/>
      <c r="K146" s="2"/>
    </row>
    <row r="147" spans="10:11" ht="12">
      <c r="J147" s="2"/>
      <c r="K147" s="2"/>
    </row>
    <row r="148" spans="10:11" ht="12">
      <c r="J148" s="2"/>
      <c r="K148" s="2"/>
    </row>
    <row r="149" spans="10:11" ht="12">
      <c r="J149" s="2"/>
      <c r="K149" s="2"/>
    </row>
    <row r="150" spans="10:11" ht="12">
      <c r="J150" s="2"/>
      <c r="K150" s="2"/>
    </row>
    <row r="151" spans="10:11" ht="12">
      <c r="J151" s="2"/>
      <c r="K151" s="2"/>
    </row>
    <row r="152" spans="10:11" ht="12">
      <c r="J152" s="2"/>
      <c r="K152" s="2"/>
    </row>
    <row r="153" spans="10:11" ht="12">
      <c r="J153" s="2"/>
      <c r="K153" s="2"/>
    </row>
    <row r="154" spans="10:11" ht="12">
      <c r="J154" s="2"/>
      <c r="K154" s="2"/>
    </row>
    <row r="155" spans="10:11" ht="12">
      <c r="J155" s="2"/>
      <c r="K155" s="2"/>
    </row>
    <row r="156" spans="10:11" ht="12">
      <c r="J156" s="2"/>
      <c r="K156" s="2"/>
    </row>
    <row r="157" spans="10:11" ht="12">
      <c r="J157" s="2"/>
      <c r="K157" s="2"/>
    </row>
    <row r="158" spans="10:11" ht="12">
      <c r="J158" s="2"/>
      <c r="K158" s="2"/>
    </row>
    <row r="159" spans="10:11" ht="12">
      <c r="J159" s="2"/>
      <c r="K159" s="2"/>
    </row>
    <row r="160" spans="10:11" ht="12">
      <c r="J160" s="2"/>
      <c r="K160" s="2"/>
    </row>
    <row r="161" spans="10:11" ht="12">
      <c r="J161" s="2"/>
      <c r="K161" s="2"/>
    </row>
    <row r="162" spans="10:11" ht="12">
      <c r="J162" s="2"/>
      <c r="K162" s="2"/>
    </row>
    <row r="163" spans="10:11" ht="12">
      <c r="J163" s="2"/>
      <c r="K163" s="2"/>
    </row>
    <row r="164" spans="10:11" ht="12">
      <c r="J164" s="2"/>
      <c r="K164" s="2"/>
    </row>
    <row r="165" spans="10:11" ht="12">
      <c r="J165" s="2"/>
      <c r="K165" s="2"/>
    </row>
    <row r="166" spans="10:11" ht="12">
      <c r="J166" s="2"/>
      <c r="K166" s="2"/>
    </row>
    <row r="167" spans="10:11" ht="12">
      <c r="J167" s="2"/>
      <c r="K167" s="2"/>
    </row>
    <row r="168" spans="10:11" ht="12">
      <c r="J168" s="2"/>
      <c r="K16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3"/>
  <sheetViews>
    <sheetView tabSelected="1" zoomScalePageLayoutView="0" workbookViewId="0" topLeftCell="D14">
      <selection activeCell="S28" sqref="S28"/>
    </sheetView>
  </sheetViews>
  <sheetFormatPr defaultColWidth="9.140625" defaultRowHeight="12"/>
  <cols>
    <col min="1" max="1" width="14.00390625" style="0" customWidth="1"/>
    <col min="3" max="3" width="2.7109375" style="0" customWidth="1"/>
    <col min="8" max="8" width="2.7109375" style="0" customWidth="1"/>
  </cols>
  <sheetData>
    <row r="2" ht="12">
      <c r="D2" t="s">
        <v>16</v>
      </c>
    </row>
    <row r="3" ht="12">
      <c r="A3" s="8" t="s">
        <v>107</v>
      </c>
    </row>
    <row r="4" spans="1:16" ht="12">
      <c r="A4" t="s">
        <v>0</v>
      </c>
      <c r="B4" t="s">
        <v>4</v>
      </c>
      <c r="D4" s="1">
        <v>41617</v>
      </c>
      <c r="E4" s="1">
        <v>41619</v>
      </c>
      <c r="F4" s="1">
        <v>41619</v>
      </c>
      <c r="G4" s="1">
        <v>41621</v>
      </c>
      <c r="H4" s="1"/>
      <c r="I4" s="1">
        <v>41621</v>
      </c>
      <c r="J4" s="1">
        <v>41624</v>
      </c>
      <c r="L4" s="1">
        <v>41624</v>
      </c>
      <c r="M4" s="1">
        <v>41626</v>
      </c>
      <c r="O4" s="1">
        <v>41626</v>
      </c>
      <c r="P4" s="1">
        <v>41627</v>
      </c>
    </row>
    <row r="5" spans="1:16" ht="12">
      <c r="A5" s="8" t="s">
        <v>111</v>
      </c>
      <c r="B5" t="s">
        <v>5</v>
      </c>
      <c r="D5" t="s">
        <v>13</v>
      </c>
      <c r="E5" t="s">
        <v>15</v>
      </c>
      <c r="F5" t="s">
        <v>13</v>
      </c>
      <c r="G5" t="s">
        <v>15</v>
      </c>
      <c r="I5" s="1" t="s">
        <v>13</v>
      </c>
      <c r="J5" t="s">
        <v>15</v>
      </c>
      <c r="L5" t="s">
        <v>13</v>
      </c>
      <c r="M5" t="s">
        <v>15</v>
      </c>
      <c r="O5" t="s">
        <v>13</v>
      </c>
      <c r="P5" s="1" t="s">
        <v>15</v>
      </c>
    </row>
    <row r="6" ht="12">
      <c r="A6" s="8" t="s">
        <v>110</v>
      </c>
    </row>
    <row r="7" spans="1:16" ht="12">
      <c r="A7" t="s">
        <v>2</v>
      </c>
      <c r="B7">
        <v>1</v>
      </c>
      <c r="D7">
        <v>-1</v>
      </c>
      <c r="E7">
        <v>1</v>
      </c>
      <c r="F7">
        <v>1</v>
      </c>
      <c r="G7">
        <v>1</v>
      </c>
      <c r="I7">
        <v>1</v>
      </c>
      <c r="J7">
        <v>1</v>
      </c>
      <c r="L7">
        <v>1</v>
      </c>
      <c r="M7">
        <v>2</v>
      </c>
      <c r="O7">
        <v>1</v>
      </c>
      <c r="P7">
        <v>1</v>
      </c>
    </row>
    <row r="8" spans="1:16" ht="12">
      <c r="A8" t="s">
        <v>2</v>
      </c>
      <c r="B8">
        <v>2</v>
      </c>
      <c r="D8">
        <v>0</v>
      </c>
      <c r="E8">
        <v>1</v>
      </c>
      <c r="F8">
        <v>1</v>
      </c>
      <c r="G8">
        <v>1</v>
      </c>
      <c r="I8">
        <v>2</v>
      </c>
      <c r="J8">
        <v>1</v>
      </c>
      <c r="L8">
        <v>1</v>
      </c>
      <c r="M8">
        <v>1</v>
      </c>
      <c r="O8">
        <v>1</v>
      </c>
      <c r="P8">
        <v>1</v>
      </c>
    </row>
    <row r="9" spans="1:16" ht="12">
      <c r="A9" t="s">
        <v>2</v>
      </c>
      <c r="B9">
        <v>3</v>
      </c>
      <c r="D9">
        <v>-1</v>
      </c>
      <c r="E9">
        <v>1</v>
      </c>
      <c r="F9">
        <v>0</v>
      </c>
      <c r="G9">
        <v>1</v>
      </c>
      <c r="I9">
        <v>2</v>
      </c>
      <c r="J9">
        <v>2</v>
      </c>
      <c r="L9">
        <v>1</v>
      </c>
      <c r="M9">
        <v>2</v>
      </c>
      <c r="O9">
        <v>1</v>
      </c>
      <c r="P9">
        <v>1</v>
      </c>
    </row>
    <row r="10" spans="1:16" ht="12">
      <c r="A10" s="2" t="s">
        <v>22</v>
      </c>
      <c r="B10">
        <v>1</v>
      </c>
      <c r="D10">
        <v>56</v>
      </c>
      <c r="E10">
        <v>1</v>
      </c>
      <c r="F10">
        <v>61</v>
      </c>
      <c r="G10">
        <v>3</v>
      </c>
      <c r="I10">
        <v>58</v>
      </c>
      <c r="J10">
        <v>5</v>
      </c>
      <c r="L10">
        <v>61</v>
      </c>
      <c r="M10">
        <v>3</v>
      </c>
      <c r="O10">
        <v>60</v>
      </c>
      <c r="P10">
        <v>1</v>
      </c>
    </row>
    <row r="11" spans="1:16" ht="12">
      <c r="A11" s="2" t="s">
        <v>22</v>
      </c>
      <c r="B11">
        <v>2</v>
      </c>
      <c r="D11">
        <v>60</v>
      </c>
      <c r="E11">
        <v>1</v>
      </c>
      <c r="F11">
        <v>61</v>
      </c>
      <c r="G11">
        <v>3</v>
      </c>
      <c r="I11">
        <v>62</v>
      </c>
      <c r="J11">
        <v>4</v>
      </c>
      <c r="L11">
        <v>61</v>
      </c>
      <c r="M11">
        <v>2</v>
      </c>
      <c r="O11">
        <v>55</v>
      </c>
      <c r="P11">
        <v>1</v>
      </c>
    </row>
    <row r="12" spans="1:16" ht="12">
      <c r="A12" s="2" t="s">
        <v>22</v>
      </c>
      <c r="B12">
        <v>3</v>
      </c>
      <c r="D12">
        <v>59</v>
      </c>
      <c r="E12">
        <v>1</v>
      </c>
      <c r="F12">
        <v>65</v>
      </c>
      <c r="G12">
        <v>3</v>
      </c>
      <c r="I12">
        <v>62</v>
      </c>
      <c r="J12">
        <v>6</v>
      </c>
      <c r="L12">
        <v>65</v>
      </c>
      <c r="M12">
        <v>2</v>
      </c>
      <c r="O12">
        <v>57</v>
      </c>
      <c r="P12">
        <v>1</v>
      </c>
    </row>
    <row r="13" spans="1:16" ht="12">
      <c r="A13" s="2" t="s">
        <v>3</v>
      </c>
      <c r="B13">
        <v>1</v>
      </c>
      <c r="D13">
        <v>119</v>
      </c>
      <c r="E13">
        <v>2</v>
      </c>
      <c r="F13">
        <v>116</v>
      </c>
      <c r="G13">
        <v>14</v>
      </c>
      <c r="I13">
        <v>112</v>
      </c>
      <c r="J13">
        <v>3</v>
      </c>
      <c r="L13">
        <v>114</v>
      </c>
      <c r="M13">
        <v>2</v>
      </c>
      <c r="O13">
        <v>118</v>
      </c>
      <c r="P13">
        <v>10</v>
      </c>
    </row>
    <row r="14" spans="1:16" ht="12">
      <c r="A14" s="2" t="s">
        <v>3</v>
      </c>
      <c r="B14">
        <v>2</v>
      </c>
      <c r="D14">
        <v>114</v>
      </c>
      <c r="E14">
        <v>1</v>
      </c>
      <c r="F14">
        <v>137</v>
      </c>
      <c r="G14">
        <v>9</v>
      </c>
      <c r="I14">
        <v>119</v>
      </c>
      <c r="J14">
        <v>8</v>
      </c>
      <c r="L14">
        <v>115</v>
      </c>
      <c r="M14">
        <v>9</v>
      </c>
      <c r="O14">
        <v>116</v>
      </c>
      <c r="P14">
        <v>14</v>
      </c>
    </row>
    <row r="15" spans="1:16" ht="12">
      <c r="A15" s="2" t="s">
        <v>3</v>
      </c>
      <c r="B15">
        <v>3</v>
      </c>
      <c r="D15">
        <v>111</v>
      </c>
      <c r="E15">
        <v>1</v>
      </c>
      <c r="F15">
        <v>130</v>
      </c>
      <c r="G15">
        <v>18</v>
      </c>
      <c r="I15">
        <v>117</v>
      </c>
      <c r="J15">
        <v>6</v>
      </c>
      <c r="L15">
        <v>117</v>
      </c>
      <c r="M15">
        <v>5</v>
      </c>
      <c r="O15">
        <v>126</v>
      </c>
      <c r="P15">
        <v>6</v>
      </c>
    </row>
    <row r="16" spans="1:16" ht="12">
      <c r="A16" s="2" t="s">
        <v>23</v>
      </c>
      <c r="B16">
        <v>1</v>
      </c>
      <c r="D16">
        <v>226</v>
      </c>
      <c r="E16">
        <v>166</v>
      </c>
      <c r="F16">
        <v>249</v>
      </c>
      <c r="G16">
        <v>127</v>
      </c>
      <c r="I16">
        <v>223</v>
      </c>
      <c r="J16">
        <v>179</v>
      </c>
      <c r="L16">
        <v>239</v>
      </c>
      <c r="M16">
        <v>181</v>
      </c>
      <c r="O16">
        <v>226</v>
      </c>
      <c r="P16">
        <v>167</v>
      </c>
    </row>
    <row r="17" spans="1:16" ht="12">
      <c r="A17" s="2" t="s">
        <v>23</v>
      </c>
      <c r="B17">
        <v>2</v>
      </c>
      <c r="D17">
        <v>222</v>
      </c>
      <c r="E17">
        <v>183</v>
      </c>
      <c r="F17">
        <v>260</v>
      </c>
      <c r="G17">
        <v>145</v>
      </c>
      <c r="I17">
        <v>277</v>
      </c>
      <c r="J17">
        <v>116</v>
      </c>
      <c r="L17">
        <v>210</v>
      </c>
      <c r="M17">
        <v>91</v>
      </c>
      <c r="O17">
        <v>227</v>
      </c>
      <c r="P17">
        <v>175</v>
      </c>
    </row>
    <row r="18" spans="1:16" ht="12">
      <c r="A18" s="2" t="s">
        <v>23</v>
      </c>
      <c r="B18">
        <v>3</v>
      </c>
      <c r="D18">
        <v>225</v>
      </c>
      <c r="E18">
        <v>166</v>
      </c>
      <c r="F18">
        <v>268</v>
      </c>
      <c r="G18">
        <v>153</v>
      </c>
      <c r="I18">
        <v>236</v>
      </c>
      <c r="J18">
        <v>209</v>
      </c>
      <c r="L18">
        <v>232</v>
      </c>
      <c r="M18">
        <v>226</v>
      </c>
      <c r="O18">
        <v>223</v>
      </c>
      <c r="P18">
        <v>171</v>
      </c>
    </row>
    <row r="19" spans="1:16" ht="12">
      <c r="A19" s="2" t="s">
        <v>121</v>
      </c>
      <c r="B19">
        <v>1</v>
      </c>
      <c r="D19">
        <v>467</v>
      </c>
      <c r="E19">
        <v>431</v>
      </c>
      <c r="F19">
        <v>488</v>
      </c>
      <c r="G19">
        <v>378</v>
      </c>
      <c r="I19">
        <v>472</v>
      </c>
      <c r="J19">
        <v>326</v>
      </c>
      <c r="L19">
        <v>442</v>
      </c>
      <c r="M19">
        <v>233</v>
      </c>
      <c r="O19">
        <v>423</v>
      </c>
      <c r="P19">
        <v>352</v>
      </c>
    </row>
    <row r="20" spans="1:16" ht="12">
      <c r="A20" s="2" t="s">
        <v>121</v>
      </c>
      <c r="B20">
        <v>2</v>
      </c>
      <c r="D20">
        <v>475</v>
      </c>
      <c r="E20">
        <v>426</v>
      </c>
      <c r="F20">
        <v>466</v>
      </c>
      <c r="G20">
        <v>373</v>
      </c>
      <c r="I20">
        <v>425</v>
      </c>
      <c r="J20">
        <v>305</v>
      </c>
      <c r="L20">
        <v>434</v>
      </c>
      <c r="M20">
        <v>235</v>
      </c>
      <c r="O20">
        <v>448</v>
      </c>
      <c r="P20">
        <v>376</v>
      </c>
    </row>
    <row r="21" spans="1:16" ht="12">
      <c r="A21" s="2" t="s">
        <v>121</v>
      </c>
      <c r="B21">
        <v>3</v>
      </c>
      <c r="D21">
        <v>457</v>
      </c>
      <c r="E21">
        <v>415</v>
      </c>
      <c r="F21">
        <v>480</v>
      </c>
      <c r="G21">
        <v>375</v>
      </c>
      <c r="I21">
        <v>451</v>
      </c>
      <c r="J21">
        <v>329</v>
      </c>
      <c r="L21">
        <v>484</v>
      </c>
      <c r="M21">
        <v>173</v>
      </c>
      <c r="O21">
        <v>492</v>
      </c>
      <c r="P21">
        <v>376</v>
      </c>
    </row>
    <row r="24" ht="12">
      <c r="D24" t="s">
        <v>17</v>
      </c>
    </row>
    <row r="25" ht="12">
      <c r="A25" s="8" t="s">
        <v>107</v>
      </c>
    </row>
    <row r="26" spans="1:16" ht="12">
      <c r="A26" t="s">
        <v>0</v>
      </c>
      <c r="B26" t="s">
        <v>4</v>
      </c>
      <c r="D26" s="1">
        <v>41596</v>
      </c>
      <c r="E26" s="1">
        <v>41598</v>
      </c>
      <c r="F26" s="1">
        <v>41598</v>
      </c>
      <c r="G26" s="1">
        <v>41600</v>
      </c>
      <c r="H26" s="1"/>
      <c r="I26" s="1">
        <v>41600</v>
      </c>
      <c r="J26" s="1">
        <v>41603</v>
      </c>
      <c r="L26" s="1">
        <v>41603</v>
      </c>
      <c r="M26" s="1">
        <v>41605</v>
      </c>
      <c r="O26" s="1">
        <v>41605</v>
      </c>
      <c r="P26" s="1">
        <v>41606</v>
      </c>
    </row>
    <row r="27" spans="1:16" ht="12">
      <c r="A27" s="8" t="s">
        <v>111</v>
      </c>
      <c r="B27" t="s">
        <v>5</v>
      </c>
      <c r="D27" t="s">
        <v>13</v>
      </c>
      <c r="E27" t="s">
        <v>15</v>
      </c>
      <c r="F27" t="s">
        <v>13</v>
      </c>
      <c r="G27" t="s">
        <v>15</v>
      </c>
      <c r="I27" s="1" t="s">
        <v>13</v>
      </c>
      <c r="J27" t="s">
        <v>15</v>
      </c>
      <c r="L27" t="s">
        <v>13</v>
      </c>
      <c r="M27" t="s">
        <v>15</v>
      </c>
      <c r="O27" t="s">
        <v>13</v>
      </c>
      <c r="P27" s="1" t="s">
        <v>15</v>
      </c>
    </row>
    <row r="28" ht="12">
      <c r="A28" s="8" t="s">
        <v>110</v>
      </c>
    </row>
    <row r="29" spans="1:16" ht="12">
      <c r="A29" t="s">
        <v>2</v>
      </c>
      <c r="B29">
        <v>1</v>
      </c>
      <c r="D29" s="2">
        <f>(D7*2.5)/32</f>
        <v>-0.078125</v>
      </c>
      <c r="E29" s="2">
        <f>(E7*2.5)/32</f>
        <v>0.078125</v>
      </c>
      <c r="F29" s="2">
        <f>(F7*2.5)/32</f>
        <v>0.078125</v>
      </c>
      <c r="G29" s="2">
        <f>(G7*2.5)/32</f>
        <v>0.078125</v>
      </c>
      <c r="I29" s="2">
        <f aca="true" t="shared" si="0" ref="I29:J40">(I7*2.5)/32</f>
        <v>0.078125</v>
      </c>
      <c r="J29" s="2">
        <f t="shared" si="0"/>
        <v>0.078125</v>
      </c>
      <c r="L29" s="2">
        <f aca="true" t="shared" si="1" ref="L29:M40">(L7*2.5)/32</f>
        <v>0.078125</v>
      </c>
      <c r="M29" s="2">
        <f t="shared" si="1"/>
        <v>0.15625</v>
      </c>
      <c r="O29" s="2">
        <f aca="true" t="shared" si="2" ref="O29:P40">(O7*2.5)/32</f>
        <v>0.078125</v>
      </c>
      <c r="P29" s="2">
        <f t="shared" si="2"/>
        <v>0.078125</v>
      </c>
    </row>
    <row r="30" spans="1:16" ht="12">
      <c r="A30" t="s">
        <v>2</v>
      </c>
      <c r="B30">
        <v>2</v>
      </c>
      <c r="D30" s="2">
        <f aca="true" t="shared" si="3" ref="D30:E40">(D8*2.5)/32</f>
        <v>0</v>
      </c>
      <c r="E30" s="2">
        <f t="shared" si="3"/>
        <v>0.078125</v>
      </c>
      <c r="F30" s="2">
        <f aca="true" t="shared" si="4" ref="F30:G40">(F8*2.5)/32</f>
        <v>0.078125</v>
      </c>
      <c r="G30" s="2">
        <f t="shared" si="4"/>
        <v>0.078125</v>
      </c>
      <c r="I30" s="2">
        <f t="shared" si="0"/>
        <v>0.15625</v>
      </c>
      <c r="J30" s="2">
        <f t="shared" si="0"/>
        <v>0.078125</v>
      </c>
      <c r="L30" s="2">
        <f t="shared" si="1"/>
        <v>0.078125</v>
      </c>
      <c r="M30" s="2">
        <f t="shared" si="1"/>
        <v>0.078125</v>
      </c>
      <c r="O30" s="2">
        <f t="shared" si="2"/>
        <v>0.078125</v>
      </c>
      <c r="P30" s="2">
        <f t="shared" si="2"/>
        <v>0.078125</v>
      </c>
    </row>
    <row r="31" spans="1:16" ht="12">
      <c r="A31" t="s">
        <v>2</v>
      </c>
      <c r="B31">
        <v>3</v>
      </c>
      <c r="D31" s="2">
        <f t="shared" si="3"/>
        <v>-0.078125</v>
      </c>
      <c r="E31" s="2">
        <f t="shared" si="3"/>
        <v>0.078125</v>
      </c>
      <c r="F31" s="2">
        <f t="shared" si="4"/>
        <v>0</v>
      </c>
      <c r="G31" s="2">
        <f t="shared" si="4"/>
        <v>0.078125</v>
      </c>
      <c r="I31" s="2">
        <f t="shared" si="0"/>
        <v>0.15625</v>
      </c>
      <c r="J31" s="2">
        <f t="shared" si="0"/>
        <v>0.15625</v>
      </c>
      <c r="L31" s="2">
        <f t="shared" si="1"/>
        <v>0.078125</v>
      </c>
      <c r="M31" s="2">
        <f t="shared" si="1"/>
        <v>0.15625</v>
      </c>
      <c r="O31" s="2">
        <f t="shared" si="2"/>
        <v>0.078125</v>
      </c>
      <c r="P31" s="2">
        <f t="shared" si="2"/>
        <v>0.078125</v>
      </c>
    </row>
    <row r="32" spans="1:16" ht="12">
      <c r="A32" s="2" t="s">
        <v>22</v>
      </c>
      <c r="B32">
        <v>1</v>
      </c>
      <c r="D32" s="2">
        <f t="shared" si="3"/>
        <v>4.375</v>
      </c>
      <c r="E32" s="2">
        <f t="shared" si="3"/>
        <v>0.078125</v>
      </c>
      <c r="F32" s="2">
        <f t="shared" si="4"/>
        <v>4.765625</v>
      </c>
      <c r="G32" s="2">
        <f t="shared" si="4"/>
        <v>0.234375</v>
      </c>
      <c r="I32" s="2">
        <f t="shared" si="0"/>
        <v>4.53125</v>
      </c>
      <c r="J32" s="2">
        <f t="shared" si="0"/>
        <v>0.390625</v>
      </c>
      <c r="L32" s="2">
        <f t="shared" si="1"/>
        <v>4.765625</v>
      </c>
      <c r="M32" s="2">
        <f t="shared" si="1"/>
        <v>0.234375</v>
      </c>
      <c r="O32" s="2">
        <f t="shared" si="2"/>
        <v>4.6875</v>
      </c>
      <c r="P32" s="2">
        <f t="shared" si="2"/>
        <v>0.078125</v>
      </c>
    </row>
    <row r="33" spans="1:16" ht="12">
      <c r="A33" s="2" t="s">
        <v>22</v>
      </c>
      <c r="B33">
        <v>2</v>
      </c>
      <c r="D33" s="2">
        <f t="shared" si="3"/>
        <v>4.6875</v>
      </c>
      <c r="E33" s="2">
        <f t="shared" si="3"/>
        <v>0.078125</v>
      </c>
      <c r="F33" s="2">
        <f t="shared" si="4"/>
        <v>4.765625</v>
      </c>
      <c r="G33" s="2">
        <f t="shared" si="4"/>
        <v>0.234375</v>
      </c>
      <c r="I33" s="2">
        <f t="shared" si="0"/>
        <v>4.84375</v>
      </c>
      <c r="J33" s="2">
        <f t="shared" si="0"/>
        <v>0.3125</v>
      </c>
      <c r="L33" s="2">
        <f t="shared" si="1"/>
        <v>4.765625</v>
      </c>
      <c r="M33" s="2">
        <f t="shared" si="1"/>
        <v>0.15625</v>
      </c>
      <c r="O33" s="2">
        <f t="shared" si="2"/>
        <v>4.296875</v>
      </c>
      <c r="P33" s="2">
        <f t="shared" si="2"/>
        <v>0.078125</v>
      </c>
    </row>
    <row r="34" spans="1:16" ht="12">
      <c r="A34" s="2" t="s">
        <v>22</v>
      </c>
      <c r="B34">
        <v>3</v>
      </c>
      <c r="D34" s="2">
        <f t="shared" si="3"/>
        <v>4.609375</v>
      </c>
      <c r="E34" s="2">
        <f t="shared" si="3"/>
        <v>0.078125</v>
      </c>
      <c r="F34" s="2">
        <f t="shared" si="4"/>
        <v>5.078125</v>
      </c>
      <c r="G34" s="2">
        <f t="shared" si="4"/>
        <v>0.234375</v>
      </c>
      <c r="I34" s="2">
        <f t="shared" si="0"/>
        <v>4.84375</v>
      </c>
      <c r="J34" s="2">
        <f t="shared" si="0"/>
        <v>0.46875</v>
      </c>
      <c r="L34" s="2">
        <f t="shared" si="1"/>
        <v>5.078125</v>
      </c>
      <c r="M34" s="2">
        <f t="shared" si="1"/>
        <v>0.15625</v>
      </c>
      <c r="O34" s="2">
        <f t="shared" si="2"/>
        <v>4.453125</v>
      </c>
      <c r="P34" s="2">
        <f t="shared" si="2"/>
        <v>0.078125</v>
      </c>
    </row>
    <row r="35" spans="1:16" ht="12">
      <c r="A35" s="2" t="s">
        <v>3</v>
      </c>
      <c r="B35">
        <v>1</v>
      </c>
      <c r="D35" s="2">
        <f t="shared" si="3"/>
        <v>9.296875</v>
      </c>
      <c r="E35" s="2">
        <f t="shared" si="3"/>
        <v>0.15625</v>
      </c>
      <c r="F35" s="2">
        <f t="shared" si="4"/>
        <v>9.0625</v>
      </c>
      <c r="G35" s="2">
        <f t="shared" si="4"/>
        <v>1.09375</v>
      </c>
      <c r="I35" s="2">
        <f t="shared" si="0"/>
        <v>8.75</v>
      </c>
      <c r="J35" s="2">
        <f t="shared" si="0"/>
        <v>0.234375</v>
      </c>
      <c r="L35" s="2">
        <f t="shared" si="1"/>
        <v>8.90625</v>
      </c>
      <c r="M35" s="2">
        <f t="shared" si="1"/>
        <v>0.15625</v>
      </c>
      <c r="O35" s="2">
        <f t="shared" si="2"/>
        <v>9.21875</v>
      </c>
      <c r="P35" s="2">
        <f t="shared" si="2"/>
        <v>0.78125</v>
      </c>
    </row>
    <row r="36" spans="1:16" ht="12">
      <c r="A36" s="2" t="s">
        <v>3</v>
      </c>
      <c r="B36">
        <v>2</v>
      </c>
      <c r="D36" s="2">
        <f t="shared" si="3"/>
        <v>8.90625</v>
      </c>
      <c r="E36" s="2">
        <f t="shared" si="3"/>
        <v>0.078125</v>
      </c>
      <c r="F36" s="2">
        <f t="shared" si="4"/>
        <v>10.703125</v>
      </c>
      <c r="G36" s="2">
        <f t="shared" si="4"/>
        <v>0.703125</v>
      </c>
      <c r="I36" s="2">
        <f t="shared" si="0"/>
        <v>9.296875</v>
      </c>
      <c r="J36" s="2">
        <f t="shared" si="0"/>
        <v>0.625</v>
      </c>
      <c r="L36" s="2">
        <f t="shared" si="1"/>
        <v>8.984375</v>
      </c>
      <c r="M36" s="2">
        <f t="shared" si="1"/>
        <v>0.703125</v>
      </c>
      <c r="O36" s="2">
        <f t="shared" si="2"/>
        <v>9.0625</v>
      </c>
      <c r="P36" s="2">
        <f t="shared" si="2"/>
        <v>1.09375</v>
      </c>
    </row>
    <row r="37" spans="1:16" ht="12">
      <c r="A37" s="2" t="s">
        <v>3</v>
      </c>
      <c r="B37">
        <v>3</v>
      </c>
      <c r="D37" s="2">
        <f t="shared" si="3"/>
        <v>8.671875</v>
      </c>
      <c r="E37" s="2">
        <f t="shared" si="3"/>
        <v>0.078125</v>
      </c>
      <c r="F37" s="2">
        <f t="shared" si="4"/>
        <v>10.15625</v>
      </c>
      <c r="G37" s="2">
        <f t="shared" si="4"/>
        <v>1.40625</v>
      </c>
      <c r="I37" s="2">
        <f t="shared" si="0"/>
        <v>9.140625</v>
      </c>
      <c r="J37" s="2">
        <f t="shared" si="0"/>
        <v>0.46875</v>
      </c>
      <c r="L37" s="2">
        <f t="shared" si="1"/>
        <v>9.140625</v>
      </c>
      <c r="M37" s="2">
        <f t="shared" si="1"/>
        <v>0.390625</v>
      </c>
      <c r="O37" s="2">
        <f t="shared" si="2"/>
        <v>9.84375</v>
      </c>
      <c r="P37" s="2">
        <f t="shared" si="2"/>
        <v>0.46875</v>
      </c>
    </row>
    <row r="38" spans="1:16" ht="12">
      <c r="A38" s="2" t="s">
        <v>23</v>
      </c>
      <c r="B38">
        <v>1</v>
      </c>
      <c r="D38" s="2">
        <f t="shared" si="3"/>
        <v>17.65625</v>
      </c>
      <c r="E38" s="2">
        <f t="shared" si="3"/>
        <v>12.96875</v>
      </c>
      <c r="F38" s="2">
        <f t="shared" si="4"/>
        <v>19.453125</v>
      </c>
      <c r="G38" s="2">
        <f t="shared" si="4"/>
        <v>9.921875</v>
      </c>
      <c r="I38" s="2">
        <f t="shared" si="0"/>
        <v>17.421875</v>
      </c>
      <c r="J38" s="2">
        <f t="shared" si="0"/>
        <v>13.984375</v>
      </c>
      <c r="L38" s="2">
        <f t="shared" si="1"/>
        <v>18.671875</v>
      </c>
      <c r="M38" s="2">
        <f t="shared" si="1"/>
        <v>14.140625</v>
      </c>
      <c r="O38" s="2">
        <f t="shared" si="2"/>
        <v>17.65625</v>
      </c>
      <c r="P38" s="2">
        <f t="shared" si="2"/>
        <v>13.046875</v>
      </c>
    </row>
    <row r="39" spans="1:16" ht="12">
      <c r="A39" s="2" t="s">
        <v>23</v>
      </c>
      <c r="B39">
        <v>2</v>
      </c>
      <c r="D39" s="2">
        <f t="shared" si="3"/>
        <v>17.34375</v>
      </c>
      <c r="E39" s="2">
        <f t="shared" si="3"/>
        <v>14.296875</v>
      </c>
      <c r="F39" s="2">
        <f t="shared" si="4"/>
        <v>20.3125</v>
      </c>
      <c r="G39" s="2">
        <f t="shared" si="4"/>
        <v>11.328125</v>
      </c>
      <c r="I39" s="2">
        <f t="shared" si="0"/>
        <v>21.640625</v>
      </c>
      <c r="J39" s="2">
        <f t="shared" si="0"/>
        <v>9.0625</v>
      </c>
      <c r="L39" s="2">
        <f t="shared" si="1"/>
        <v>16.40625</v>
      </c>
      <c r="M39" s="2">
        <f t="shared" si="1"/>
        <v>7.109375</v>
      </c>
      <c r="O39" s="2">
        <f t="shared" si="2"/>
        <v>17.734375</v>
      </c>
      <c r="P39" s="2">
        <f t="shared" si="2"/>
        <v>13.671875</v>
      </c>
    </row>
    <row r="40" spans="1:16" ht="12">
      <c r="A40" s="2" t="s">
        <v>23</v>
      </c>
      <c r="B40">
        <v>3</v>
      </c>
      <c r="D40" s="2">
        <f>(D18*2.5)/32</f>
        <v>17.578125</v>
      </c>
      <c r="E40" s="2">
        <f t="shared" si="3"/>
        <v>12.96875</v>
      </c>
      <c r="F40" s="2">
        <f t="shared" si="4"/>
        <v>20.9375</v>
      </c>
      <c r="G40" s="2">
        <f t="shared" si="4"/>
        <v>11.953125</v>
      </c>
      <c r="I40" s="2">
        <f t="shared" si="0"/>
        <v>18.4375</v>
      </c>
      <c r="J40" s="2">
        <f t="shared" si="0"/>
        <v>16.328125</v>
      </c>
      <c r="L40" s="2">
        <f t="shared" si="1"/>
        <v>18.125</v>
      </c>
      <c r="M40" s="2">
        <f t="shared" si="1"/>
        <v>17.65625</v>
      </c>
      <c r="O40" s="2">
        <f t="shared" si="2"/>
        <v>17.421875</v>
      </c>
      <c r="P40" s="2">
        <f t="shared" si="2"/>
        <v>13.359375</v>
      </c>
    </row>
    <row r="41" spans="1:16" ht="12">
      <c r="A41" s="2" t="s">
        <v>121</v>
      </c>
      <c r="B41">
        <v>1</v>
      </c>
      <c r="D41" s="2">
        <f>(D19*2.5)/32</f>
        <v>36.484375</v>
      </c>
      <c r="E41" s="2">
        <f aca="true" t="shared" si="5" ref="E41:G43">(E19*2.5)/32</f>
        <v>33.671875</v>
      </c>
      <c r="F41" s="2">
        <f t="shared" si="5"/>
        <v>38.125</v>
      </c>
      <c r="G41" s="2">
        <f t="shared" si="5"/>
        <v>29.53125</v>
      </c>
      <c r="I41" s="2">
        <f aca="true" t="shared" si="6" ref="I41:J43">(I19*2.5)/32</f>
        <v>36.875</v>
      </c>
      <c r="J41" s="2">
        <f t="shared" si="6"/>
        <v>25.46875</v>
      </c>
      <c r="L41" s="2">
        <f aca="true" t="shared" si="7" ref="L41:M43">(L19*2.5)/32</f>
        <v>34.53125</v>
      </c>
      <c r="M41" s="2">
        <f t="shared" si="7"/>
        <v>18.203125</v>
      </c>
      <c r="O41" s="2">
        <f aca="true" t="shared" si="8" ref="O41:P43">(O19*2.5)/32</f>
        <v>33.046875</v>
      </c>
      <c r="P41" s="2">
        <f t="shared" si="8"/>
        <v>27.5</v>
      </c>
    </row>
    <row r="42" spans="1:16" ht="12">
      <c r="A42" s="2" t="s">
        <v>121</v>
      </c>
      <c r="B42">
        <v>2</v>
      </c>
      <c r="D42" s="2">
        <f>(D20*2.5)/32</f>
        <v>37.109375</v>
      </c>
      <c r="E42" s="2">
        <f t="shared" si="5"/>
        <v>33.28125</v>
      </c>
      <c r="F42" s="2">
        <f t="shared" si="5"/>
        <v>36.40625</v>
      </c>
      <c r="G42" s="2">
        <f t="shared" si="5"/>
        <v>29.140625</v>
      </c>
      <c r="I42" s="2">
        <f t="shared" si="6"/>
        <v>33.203125</v>
      </c>
      <c r="J42" s="2">
        <f t="shared" si="6"/>
        <v>23.828125</v>
      </c>
      <c r="L42" s="2">
        <f t="shared" si="7"/>
        <v>33.90625</v>
      </c>
      <c r="M42" s="2">
        <f t="shared" si="7"/>
        <v>18.359375</v>
      </c>
      <c r="O42" s="2">
        <f t="shared" si="8"/>
        <v>35</v>
      </c>
      <c r="P42" s="2">
        <f t="shared" si="8"/>
        <v>29.375</v>
      </c>
    </row>
    <row r="43" spans="1:16" ht="12">
      <c r="A43" s="2" t="s">
        <v>121</v>
      </c>
      <c r="B43">
        <v>3</v>
      </c>
      <c r="D43" s="2">
        <f>(D21*2.5)/32</f>
        <v>35.703125</v>
      </c>
      <c r="E43" s="2">
        <f t="shared" si="5"/>
        <v>32.421875</v>
      </c>
      <c r="F43" s="2">
        <f t="shared" si="5"/>
        <v>37.5</v>
      </c>
      <c r="G43" s="2">
        <f t="shared" si="5"/>
        <v>29.296875</v>
      </c>
      <c r="I43" s="2">
        <f t="shared" si="6"/>
        <v>35.234375</v>
      </c>
      <c r="J43" s="2">
        <f t="shared" si="6"/>
        <v>25.703125</v>
      </c>
      <c r="L43" s="2">
        <f t="shared" si="7"/>
        <v>37.8125</v>
      </c>
      <c r="M43" s="2">
        <f t="shared" si="7"/>
        <v>13.515625</v>
      </c>
      <c r="O43" s="2">
        <f t="shared" si="8"/>
        <v>38.4375</v>
      </c>
      <c r="P43" s="2">
        <f t="shared" si="8"/>
        <v>29.375</v>
      </c>
    </row>
    <row r="47" ht="12">
      <c r="D47" t="s">
        <v>18</v>
      </c>
    </row>
    <row r="49" spans="4:16" ht="12">
      <c r="D49" s="1">
        <v>41596</v>
      </c>
      <c r="E49" s="1">
        <v>41598</v>
      </c>
      <c r="F49" s="1">
        <v>41598</v>
      </c>
      <c r="G49" s="1">
        <v>41600</v>
      </c>
      <c r="H49" s="1"/>
      <c r="I49" s="1">
        <v>41600</v>
      </c>
      <c r="J49" s="1">
        <v>41603</v>
      </c>
      <c r="L49" s="1">
        <v>41603</v>
      </c>
      <c r="M49" s="1">
        <v>41605</v>
      </c>
      <c r="O49" s="1">
        <v>41605</v>
      </c>
      <c r="P49" s="1">
        <v>41606</v>
      </c>
    </row>
    <row r="50" spans="4:16" ht="12">
      <c r="D50" t="s">
        <v>13</v>
      </c>
      <c r="E50" t="s">
        <v>15</v>
      </c>
      <c r="F50" t="s">
        <v>13</v>
      </c>
      <c r="G50" t="s">
        <v>15</v>
      </c>
      <c r="I50" s="1" t="s">
        <v>13</v>
      </c>
      <c r="J50" t="s">
        <v>15</v>
      </c>
      <c r="L50" t="s">
        <v>13</v>
      </c>
      <c r="M50" t="s">
        <v>15</v>
      </c>
      <c r="O50" t="s">
        <v>13</v>
      </c>
      <c r="P50" s="1" t="s">
        <v>15</v>
      </c>
    </row>
    <row r="51" spans="4:16" ht="12">
      <c r="D51" s="1">
        <v>41596</v>
      </c>
      <c r="E51" s="1">
        <v>41598</v>
      </c>
      <c r="F51" s="1">
        <v>41598</v>
      </c>
      <c r="G51" s="1">
        <v>41600</v>
      </c>
      <c r="H51" s="1"/>
      <c r="I51" s="1">
        <v>41600</v>
      </c>
      <c r="J51" s="1">
        <v>41603</v>
      </c>
      <c r="L51" s="1">
        <v>41603</v>
      </c>
      <c r="M51" s="1">
        <v>41605</v>
      </c>
      <c r="O51" s="1">
        <v>41605</v>
      </c>
      <c r="P51" s="1">
        <v>41606</v>
      </c>
    </row>
    <row r="52" spans="1:16" ht="12">
      <c r="A52" s="2" t="s">
        <v>2</v>
      </c>
      <c r="B52" s="2"/>
      <c r="C52" s="2"/>
      <c r="D52" s="2">
        <v>-0.052083333333333336</v>
      </c>
      <c r="E52" s="2">
        <v>0.078125</v>
      </c>
      <c r="F52" s="2">
        <v>0.052083333333333336</v>
      </c>
      <c r="G52" s="2">
        <v>0.078125</v>
      </c>
      <c r="H52" s="2"/>
      <c r="I52" s="2">
        <v>0.13020833333333334</v>
      </c>
      <c r="J52" s="2">
        <v>0.10416666666666667</v>
      </c>
      <c r="K52" s="2"/>
      <c r="L52" s="2">
        <v>0.078125</v>
      </c>
      <c r="M52" s="2">
        <v>0.13020833333333334</v>
      </c>
      <c r="N52" s="2"/>
      <c r="O52" s="2">
        <v>0.078125</v>
      </c>
      <c r="P52" s="2">
        <v>0.078125</v>
      </c>
    </row>
    <row r="53" spans="1:16" ht="12">
      <c r="A53" s="2" t="s">
        <v>22</v>
      </c>
      <c r="B53" s="2"/>
      <c r="C53" s="2"/>
      <c r="D53" s="2">
        <v>4.557291666666667</v>
      </c>
      <c r="E53" s="2">
        <v>0.078125</v>
      </c>
      <c r="F53" s="2">
        <v>4.869791666666667</v>
      </c>
      <c r="G53" s="2">
        <v>0.234375</v>
      </c>
      <c r="H53" s="2"/>
      <c r="I53" s="2">
        <v>4.739583333333333</v>
      </c>
      <c r="J53" s="2">
        <v>0.390625</v>
      </c>
      <c r="K53" s="2"/>
      <c r="L53" s="2">
        <v>4.869791666666667</v>
      </c>
      <c r="M53" s="2">
        <v>0.18229166666666666</v>
      </c>
      <c r="N53" s="2"/>
      <c r="O53" s="2">
        <v>4.479166666666667</v>
      </c>
      <c r="P53" s="2">
        <v>0.078125</v>
      </c>
    </row>
    <row r="54" spans="1:16" ht="12">
      <c r="A54" s="2" t="s">
        <v>3</v>
      </c>
      <c r="B54" s="2"/>
      <c r="C54" s="2"/>
      <c r="D54" s="2">
        <v>8.958333333333334</v>
      </c>
      <c r="E54" s="2">
        <v>0.10416666666666667</v>
      </c>
      <c r="F54" s="2">
        <v>9.973958333333334</v>
      </c>
      <c r="G54" s="2">
        <v>1.0677083333333333</v>
      </c>
      <c r="H54" s="2"/>
      <c r="I54" s="2">
        <v>9.0625</v>
      </c>
      <c r="J54" s="2">
        <v>0.4427083333333333</v>
      </c>
      <c r="K54" s="2"/>
      <c r="L54" s="2">
        <v>9.010416666666666</v>
      </c>
      <c r="M54" s="2">
        <v>0.4166666666666667</v>
      </c>
      <c r="N54" s="2"/>
      <c r="O54" s="2">
        <v>9.375</v>
      </c>
      <c r="P54" s="2">
        <v>0.78125</v>
      </c>
    </row>
    <row r="55" spans="1:16" ht="12">
      <c r="A55" s="2" t="s">
        <v>23</v>
      </c>
      <c r="B55" s="2"/>
      <c r="C55" s="2"/>
      <c r="D55" s="2">
        <v>17.526041666666668</v>
      </c>
      <c r="E55" s="2">
        <v>13.411458333333334</v>
      </c>
      <c r="F55" s="2">
        <v>20.234375</v>
      </c>
      <c r="G55" s="2">
        <v>11.067708333333334</v>
      </c>
      <c r="H55" s="2"/>
      <c r="I55" s="2">
        <v>19.166666666666668</v>
      </c>
      <c r="J55" s="2">
        <v>13.125</v>
      </c>
      <c r="K55" s="2"/>
      <c r="L55" s="2">
        <v>17.734375</v>
      </c>
      <c r="M55" s="2">
        <v>12.96875</v>
      </c>
      <c r="N55" s="2"/>
      <c r="O55" s="2">
        <v>17.604166666666668</v>
      </c>
      <c r="P55" s="2">
        <v>13.359375</v>
      </c>
    </row>
    <row r="56" spans="1:16" ht="12">
      <c r="A56" s="2" t="s">
        <v>121</v>
      </c>
      <c r="B56" s="2"/>
      <c r="C56" s="2"/>
      <c r="D56" s="2">
        <v>36.432291666666664</v>
      </c>
      <c r="E56" s="2">
        <v>33.125</v>
      </c>
      <c r="F56" s="2">
        <v>37.34375</v>
      </c>
      <c r="G56" s="2">
        <v>29.322916666666668</v>
      </c>
      <c r="H56" s="2"/>
      <c r="I56" s="2">
        <v>35.104166666666664</v>
      </c>
      <c r="J56" s="2">
        <v>25</v>
      </c>
      <c r="K56" s="2"/>
      <c r="L56" s="2">
        <v>35.416666666666664</v>
      </c>
      <c r="M56" s="2">
        <v>16.692708333333332</v>
      </c>
      <c r="N56" s="2"/>
      <c r="O56" s="2">
        <v>35.494791666666664</v>
      </c>
      <c r="P56" s="2">
        <v>28.75</v>
      </c>
    </row>
    <row r="58" spans="4:16" ht="12">
      <c r="D58" s="2"/>
      <c r="E58" s="2"/>
      <c r="F58" s="2"/>
      <c r="G58" s="2"/>
      <c r="I58" s="2"/>
      <c r="J58" s="2"/>
      <c r="L58" s="2"/>
      <c r="M58" s="2"/>
      <c r="O58" s="2"/>
      <c r="P58" s="2"/>
    </row>
    <row r="59" spans="4:16" ht="12">
      <c r="D59" s="2">
        <f>AVERAGE(D29:D31)</f>
        <v>-0.052083333333333336</v>
      </c>
      <c r="E59" s="2">
        <f>AVERAGE(E29:E31)</f>
        <v>0.078125</v>
      </c>
      <c r="F59" s="2">
        <f>AVERAGE(F29:F31)</f>
        <v>0.052083333333333336</v>
      </c>
      <c r="G59" s="2">
        <f>AVERAGE(G29:G31)</f>
        <v>0.078125</v>
      </c>
      <c r="I59" s="2">
        <f>AVERAGE(I29:I31)</f>
        <v>0.13020833333333334</v>
      </c>
      <c r="J59" s="2">
        <f>AVERAGE(J29:J31)</f>
        <v>0.10416666666666667</v>
      </c>
      <c r="L59" s="2">
        <f>AVERAGE(L29:L31)</f>
        <v>0.078125</v>
      </c>
      <c r="M59" s="2">
        <f>AVERAGE(M29:M31)</f>
        <v>0.13020833333333334</v>
      </c>
      <c r="O59" s="2">
        <f>AVERAGE(O29:O31)</f>
        <v>0.078125</v>
      </c>
      <c r="P59" s="2">
        <f>AVERAGE(P29:P31)</f>
        <v>0.078125</v>
      </c>
    </row>
    <row r="60" spans="4:16" ht="12">
      <c r="D60" s="2">
        <f>AVERAGE(D32:D34)</f>
        <v>4.557291666666667</v>
      </c>
      <c r="E60" s="2">
        <f>AVERAGE(E32:E34)</f>
        <v>0.078125</v>
      </c>
      <c r="F60" s="2">
        <f>AVERAGE(F32:F34)</f>
        <v>4.869791666666667</v>
      </c>
      <c r="G60" s="2">
        <f>AVERAGE(G32:G34)</f>
        <v>0.234375</v>
      </c>
      <c r="I60" s="2">
        <f>AVERAGE(I32:I34)</f>
        <v>4.739583333333333</v>
      </c>
      <c r="J60" s="2">
        <f>AVERAGE(J32:J34)</f>
        <v>0.390625</v>
      </c>
      <c r="L60" s="2">
        <f>AVERAGE(L32:L34)</f>
        <v>4.869791666666667</v>
      </c>
      <c r="M60" s="2">
        <f>AVERAGE(M32:M34)</f>
        <v>0.18229166666666666</v>
      </c>
      <c r="O60" s="2">
        <f>AVERAGE(O32:O34)</f>
        <v>4.479166666666667</v>
      </c>
      <c r="P60" s="2">
        <f>AVERAGE(P32:P34)</f>
        <v>0.078125</v>
      </c>
    </row>
    <row r="61" spans="4:16" ht="12">
      <c r="D61" s="2">
        <f>AVERAGE(D35:D37)</f>
        <v>8.958333333333334</v>
      </c>
      <c r="E61" s="2">
        <f>AVERAGE(E35:E37)</f>
        <v>0.10416666666666667</v>
      </c>
      <c r="F61" s="2">
        <f>AVERAGE(F35:F37)</f>
        <v>9.973958333333334</v>
      </c>
      <c r="G61" s="2">
        <f>AVERAGE(G35:G37)</f>
        <v>1.0677083333333333</v>
      </c>
      <c r="I61" s="2">
        <f>AVERAGE(I35:I37)</f>
        <v>9.0625</v>
      </c>
      <c r="J61" s="2">
        <f>AVERAGE(J35:J37)</f>
        <v>0.4427083333333333</v>
      </c>
      <c r="L61" s="2">
        <f>AVERAGE(L35:L37)</f>
        <v>9.010416666666666</v>
      </c>
      <c r="M61" s="2">
        <f>AVERAGE(M35:M37)</f>
        <v>0.4166666666666667</v>
      </c>
      <c r="O61" s="2">
        <f>AVERAGE(O35:O37)</f>
        <v>9.375</v>
      </c>
      <c r="P61" s="2">
        <f>AVERAGE(P35:P37)</f>
        <v>0.78125</v>
      </c>
    </row>
    <row r="62" spans="4:16" ht="12">
      <c r="D62" s="2">
        <f>AVERAGE(D38:D40)</f>
        <v>17.526041666666668</v>
      </c>
      <c r="E62" s="2">
        <f>AVERAGE(E38:E40)</f>
        <v>13.411458333333334</v>
      </c>
      <c r="F62" s="2">
        <f>AVERAGE(F38:F40)</f>
        <v>20.234375</v>
      </c>
      <c r="G62" s="2">
        <f>AVERAGE(G38:G40)</f>
        <v>11.067708333333334</v>
      </c>
      <c r="I62" s="2">
        <f>AVERAGE(I38:I40)</f>
        <v>19.166666666666668</v>
      </c>
      <c r="J62" s="2">
        <f>AVERAGE(J38:J40)</f>
        <v>13.125</v>
      </c>
      <c r="L62" s="2">
        <f>AVERAGE(L38:L40)</f>
        <v>17.734375</v>
      </c>
      <c r="M62" s="2">
        <f>AVERAGE(M38:M40)</f>
        <v>12.96875</v>
      </c>
      <c r="O62" s="2">
        <f>AVERAGE(O38:O40)</f>
        <v>17.604166666666668</v>
      </c>
      <c r="P62" s="2">
        <f>AVERAGE(P38:P40)</f>
        <v>13.359375</v>
      </c>
    </row>
    <row r="63" spans="4:16" ht="12">
      <c r="D63" s="2">
        <f>AVERAGE(D41:D43)</f>
        <v>36.432291666666664</v>
      </c>
      <c r="E63" s="2">
        <f>AVERAGE(E41:E43)</f>
        <v>33.125</v>
      </c>
      <c r="F63" s="2">
        <f>AVERAGE(F41:F43)</f>
        <v>37.34375</v>
      </c>
      <c r="G63" s="2">
        <f>AVERAGE(G41:G43)</f>
        <v>29.322916666666668</v>
      </c>
      <c r="I63" s="2">
        <f>AVERAGE(I41:I43)</f>
        <v>35.104166666666664</v>
      </c>
      <c r="J63" s="2">
        <f>AVERAGE(J41:J43)</f>
        <v>25</v>
      </c>
      <c r="L63" s="2">
        <f>AVERAGE(L41:L43)</f>
        <v>35.416666666666664</v>
      </c>
      <c r="M63" s="2">
        <f>AVERAGE(M41:M43)</f>
        <v>16.692708333333332</v>
      </c>
      <c r="O63" s="2">
        <f>AVERAGE(O41:O43)</f>
        <v>35.494791666666664</v>
      </c>
      <c r="P63" s="2">
        <f>AVERAGE(P41:P43)</f>
        <v>28.75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64"/>
  <sheetViews>
    <sheetView zoomScalePageLayoutView="0" workbookViewId="0" topLeftCell="A1">
      <selection activeCell="A1" sqref="A1"/>
    </sheetView>
  </sheetViews>
  <sheetFormatPr defaultColWidth="9.140625" defaultRowHeight="12"/>
  <cols>
    <col min="4" max="4" width="10.57421875" style="0" customWidth="1"/>
    <col min="8" max="8" width="21.00390625" style="0" customWidth="1"/>
    <col min="18" max="18" width="15.7109375" style="0" customWidth="1"/>
  </cols>
  <sheetData>
    <row r="3" spans="1:7" ht="12">
      <c r="A3" s="8" t="s">
        <v>107</v>
      </c>
      <c r="D3" t="s">
        <v>6</v>
      </c>
      <c r="E3" t="s">
        <v>9</v>
      </c>
      <c r="F3" s="2"/>
      <c r="G3" s="2"/>
    </row>
    <row r="4" spans="1:7" ht="12">
      <c r="A4" t="s">
        <v>0</v>
      </c>
      <c r="B4" t="s">
        <v>4</v>
      </c>
      <c r="D4" t="s">
        <v>7</v>
      </c>
      <c r="E4" t="s">
        <v>14</v>
      </c>
      <c r="F4" s="2"/>
      <c r="G4" s="2"/>
    </row>
    <row r="5" spans="1:16" ht="12">
      <c r="A5" t="s">
        <v>1</v>
      </c>
      <c r="B5" t="s">
        <v>5</v>
      </c>
      <c r="D5" t="s">
        <v>8</v>
      </c>
      <c r="F5" s="2"/>
      <c r="G5" s="2"/>
      <c r="H5" t="s">
        <v>27</v>
      </c>
      <c r="I5" t="s">
        <v>59</v>
      </c>
      <c r="O5" t="s">
        <v>27</v>
      </c>
      <c r="P5" t="s">
        <v>75</v>
      </c>
    </row>
    <row r="6" spans="1:7" ht="12">
      <c r="A6" s="8" t="s">
        <v>110</v>
      </c>
      <c r="F6" s="2"/>
      <c r="G6" s="2"/>
    </row>
    <row r="7" spans="6:15" ht="12">
      <c r="F7" s="2"/>
      <c r="G7" s="2"/>
      <c r="H7" t="s">
        <v>60</v>
      </c>
      <c r="O7" t="s">
        <v>60</v>
      </c>
    </row>
    <row r="8" spans="1:7" ht="12">
      <c r="A8" t="s">
        <v>2</v>
      </c>
      <c r="B8">
        <v>1</v>
      </c>
      <c r="D8">
        <v>10.071428571428571</v>
      </c>
      <c r="E8">
        <v>7.942857142857093</v>
      </c>
      <c r="F8" s="2"/>
      <c r="G8" s="2"/>
    </row>
    <row r="9" spans="1:15" ht="12">
      <c r="A9" t="s">
        <v>2</v>
      </c>
      <c r="B9">
        <v>2</v>
      </c>
      <c r="D9">
        <v>12.942857142857145</v>
      </c>
      <c r="E9">
        <v>7.3428571428571905</v>
      </c>
      <c r="F9" s="2"/>
      <c r="G9" s="2"/>
      <c r="H9" s="3" t="s">
        <v>61</v>
      </c>
      <c r="O9" s="3" t="s">
        <v>28</v>
      </c>
    </row>
    <row r="10" spans="1:7" ht="12">
      <c r="A10" t="s">
        <v>2</v>
      </c>
      <c r="B10">
        <v>3</v>
      </c>
      <c r="D10">
        <v>11.414285714285715</v>
      </c>
      <c r="E10">
        <v>6.1714285714285895</v>
      </c>
      <c r="F10" s="2"/>
      <c r="G10" s="2"/>
    </row>
    <row r="11" spans="1:17" ht="12">
      <c r="A11" s="8" t="s">
        <v>22</v>
      </c>
      <c r="B11">
        <v>1</v>
      </c>
      <c r="D11">
        <v>11.328571428571427</v>
      </c>
      <c r="E11">
        <v>8.428571428571436</v>
      </c>
      <c r="F11" s="2"/>
      <c r="G11" s="2"/>
      <c r="H11" t="s">
        <v>29</v>
      </c>
      <c r="I11" t="s">
        <v>30</v>
      </c>
      <c r="J11" t="s">
        <v>62</v>
      </c>
      <c r="O11" t="s">
        <v>29</v>
      </c>
      <c r="P11" t="s">
        <v>30</v>
      </c>
      <c r="Q11" t="s">
        <v>76</v>
      </c>
    </row>
    <row r="12" spans="1:7" ht="12">
      <c r="A12" s="8" t="s">
        <v>22</v>
      </c>
      <c r="B12">
        <v>2</v>
      </c>
      <c r="D12">
        <v>11.628571428571428</v>
      </c>
      <c r="E12">
        <v>7.942857142857124</v>
      </c>
      <c r="F12" s="2"/>
      <c r="G12" s="2"/>
    </row>
    <row r="13" spans="1:27" ht="12">
      <c r="A13" s="8" t="s">
        <v>22</v>
      </c>
      <c r="B13">
        <v>3</v>
      </c>
      <c r="D13">
        <v>11.14285714285714</v>
      </c>
      <c r="E13">
        <v>7.81428571428571</v>
      </c>
      <c r="F13" s="2"/>
      <c r="G13" s="2"/>
      <c r="H13" t="s">
        <v>31</v>
      </c>
      <c r="I13" t="s">
        <v>30</v>
      </c>
      <c r="J13" t="s">
        <v>63</v>
      </c>
      <c r="O13" t="s">
        <v>31</v>
      </c>
      <c r="P13" t="s">
        <v>30</v>
      </c>
      <c r="Q13" t="s">
        <v>77</v>
      </c>
      <c r="Z13" s="3"/>
      <c r="AA13" s="3"/>
    </row>
    <row r="14" spans="1:7" ht="12">
      <c r="A14" s="8" t="s">
        <v>3</v>
      </c>
      <c r="B14">
        <v>1</v>
      </c>
      <c r="D14">
        <v>11.014285714285714</v>
      </c>
      <c r="E14">
        <v>7.028571428571399</v>
      </c>
      <c r="F14" s="2"/>
      <c r="G14" s="2"/>
    </row>
    <row r="15" spans="1:20" ht="12">
      <c r="A15" s="8" t="s">
        <v>3</v>
      </c>
      <c r="B15">
        <v>2</v>
      </c>
      <c r="D15">
        <v>11.528571428571427</v>
      </c>
      <c r="E15">
        <v>6.971428571428597</v>
      </c>
      <c r="F15" s="2"/>
      <c r="G15" s="2"/>
      <c r="H15" t="s">
        <v>32</v>
      </c>
      <c r="I15" t="s">
        <v>33</v>
      </c>
      <c r="J15" t="s">
        <v>34</v>
      </c>
      <c r="K15" t="s">
        <v>35</v>
      </c>
      <c r="L15" t="s">
        <v>36</v>
      </c>
      <c r="M15" t="s">
        <v>37</v>
      </c>
      <c r="O15" t="s">
        <v>32</v>
      </c>
      <c r="P15" t="s">
        <v>33</v>
      </c>
      <c r="Q15" t="s">
        <v>34</v>
      </c>
      <c r="R15" t="s">
        <v>35</v>
      </c>
      <c r="S15" t="s">
        <v>36</v>
      </c>
      <c r="T15" t="s">
        <v>37</v>
      </c>
    </row>
    <row r="16" spans="1:20" ht="12">
      <c r="A16" s="8" t="s">
        <v>3</v>
      </c>
      <c r="B16">
        <v>3</v>
      </c>
      <c r="D16">
        <v>11.757142857142856</v>
      </c>
      <c r="E16">
        <v>7.799999999999981</v>
      </c>
      <c r="F16" s="2"/>
      <c r="G16" s="2"/>
      <c r="H16">
        <v>0</v>
      </c>
      <c r="I16">
        <v>3</v>
      </c>
      <c r="J16">
        <v>0</v>
      </c>
      <c r="K16">
        <v>11.476</v>
      </c>
      <c r="L16">
        <v>1.437</v>
      </c>
      <c r="M16">
        <v>0.829</v>
      </c>
      <c r="O16">
        <v>0</v>
      </c>
      <c r="P16">
        <v>3</v>
      </c>
      <c r="Q16">
        <v>0</v>
      </c>
      <c r="R16">
        <v>7.152</v>
      </c>
      <c r="S16">
        <v>0.901</v>
      </c>
      <c r="T16">
        <v>0.52</v>
      </c>
    </row>
    <row r="17" spans="1:20" ht="12">
      <c r="A17" s="8" t="s">
        <v>23</v>
      </c>
      <c r="B17">
        <v>1</v>
      </c>
      <c r="D17">
        <v>8.571428571428571</v>
      </c>
      <c r="E17">
        <v>4.285714285714337</v>
      </c>
      <c r="F17" s="2"/>
      <c r="G17" s="2"/>
      <c r="H17">
        <v>5</v>
      </c>
      <c r="I17">
        <v>3</v>
      </c>
      <c r="J17">
        <v>0</v>
      </c>
      <c r="K17">
        <v>11.367</v>
      </c>
      <c r="L17">
        <v>0.245</v>
      </c>
      <c r="M17">
        <v>0.142</v>
      </c>
      <c r="O17">
        <v>5</v>
      </c>
      <c r="P17">
        <v>3</v>
      </c>
      <c r="Q17">
        <v>0</v>
      </c>
      <c r="R17">
        <v>8.062</v>
      </c>
      <c r="S17">
        <v>0.324</v>
      </c>
      <c r="T17">
        <v>0.187</v>
      </c>
    </row>
    <row r="18" spans="1:20" ht="12">
      <c r="A18" s="8" t="s">
        <v>23</v>
      </c>
      <c r="B18">
        <v>2</v>
      </c>
      <c r="D18">
        <v>8.185714285714285</v>
      </c>
      <c r="E18">
        <v>4.585714285714304</v>
      </c>
      <c r="F18" s="2"/>
      <c r="G18" s="2"/>
      <c r="H18">
        <v>10</v>
      </c>
      <c r="I18">
        <v>3</v>
      </c>
      <c r="J18">
        <v>0</v>
      </c>
      <c r="K18">
        <v>11.433</v>
      </c>
      <c r="L18">
        <v>0.38</v>
      </c>
      <c r="M18">
        <v>0.22</v>
      </c>
      <c r="O18">
        <v>10</v>
      </c>
      <c r="P18">
        <v>3</v>
      </c>
      <c r="Q18">
        <v>0</v>
      </c>
      <c r="R18">
        <v>7.267</v>
      </c>
      <c r="S18">
        <v>0.463</v>
      </c>
      <c r="T18">
        <v>0.267</v>
      </c>
    </row>
    <row r="19" spans="1:20" ht="12">
      <c r="A19" s="8" t="s">
        <v>23</v>
      </c>
      <c r="B19">
        <v>3</v>
      </c>
      <c r="D19">
        <v>6.957142857142857</v>
      </c>
      <c r="E19">
        <v>4.614285714285729</v>
      </c>
      <c r="F19" s="2"/>
      <c r="G19" s="2"/>
      <c r="H19">
        <v>20</v>
      </c>
      <c r="I19">
        <v>3</v>
      </c>
      <c r="J19">
        <v>0</v>
      </c>
      <c r="K19">
        <v>7.905</v>
      </c>
      <c r="L19">
        <v>0.843</v>
      </c>
      <c r="M19">
        <v>0.487</v>
      </c>
      <c r="O19">
        <v>20</v>
      </c>
      <c r="P19">
        <v>3</v>
      </c>
      <c r="Q19">
        <v>0</v>
      </c>
      <c r="R19">
        <v>4.495</v>
      </c>
      <c r="S19">
        <v>0.182</v>
      </c>
      <c r="T19">
        <v>0.105</v>
      </c>
    </row>
    <row r="20" spans="1:20" ht="12">
      <c r="A20" s="2" t="s">
        <v>121</v>
      </c>
      <c r="B20">
        <v>1</v>
      </c>
      <c r="D20">
        <v>7.533333333333332</v>
      </c>
      <c r="E20">
        <v>4.4</v>
      </c>
      <c r="F20" s="2"/>
      <c r="G20" s="2"/>
      <c r="H20">
        <v>40</v>
      </c>
      <c r="I20">
        <v>3</v>
      </c>
      <c r="J20">
        <v>0</v>
      </c>
      <c r="K20">
        <v>7.625</v>
      </c>
      <c r="L20">
        <v>0.747</v>
      </c>
      <c r="M20">
        <v>0.431</v>
      </c>
      <c r="O20">
        <v>40</v>
      </c>
      <c r="P20">
        <v>3</v>
      </c>
      <c r="Q20">
        <v>0</v>
      </c>
      <c r="R20">
        <v>4.552</v>
      </c>
      <c r="S20">
        <v>0.315</v>
      </c>
      <c r="T20">
        <v>0.182</v>
      </c>
    </row>
    <row r="21" spans="1:7" ht="12">
      <c r="A21" s="2" t="s">
        <v>121</v>
      </c>
      <c r="B21">
        <v>2</v>
      </c>
      <c r="D21">
        <v>8.414285714285715</v>
      </c>
      <c r="E21">
        <v>4.914285714285744</v>
      </c>
      <c r="F21" s="2"/>
      <c r="G21" s="2"/>
    </row>
    <row r="22" spans="1:20" ht="12">
      <c r="A22" s="2" t="s">
        <v>121</v>
      </c>
      <c r="B22">
        <v>3</v>
      </c>
      <c r="D22">
        <v>6.92857142857143</v>
      </c>
      <c r="E22">
        <v>4.342857142857061</v>
      </c>
      <c r="F22" s="2"/>
      <c r="G22" s="2"/>
      <c r="H22" t="s">
        <v>38</v>
      </c>
      <c r="I22" t="s">
        <v>39</v>
      </c>
      <c r="J22" t="s">
        <v>40</v>
      </c>
      <c r="K22" t="s">
        <v>41</v>
      </c>
      <c r="L22" t="s">
        <v>42</v>
      </c>
      <c r="M22" t="s">
        <v>43</v>
      </c>
      <c r="O22" t="s">
        <v>38</v>
      </c>
      <c r="P22" t="s">
        <v>39</v>
      </c>
      <c r="Q22" t="s">
        <v>40</v>
      </c>
      <c r="R22" t="s">
        <v>41</v>
      </c>
      <c r="S22" t="s">
        <v>42</v>
      </c>
      <c r="T22" t="s">
        <v>43</v>
      </c>
    </row>
    <row r="23" spans="1:20" ht="12">
      <c r="A23" t="s">
        <v>13</v>
      </c>
      <c r="B23">
        <v>1</v>
      </c>
      <c r="D23">
        <v>6.814285714285715</v>
      </c>
      <c r="E23">
        <v>4.84285714285718</v>
      </c>
      <c r="F23" s="2"/>
      <c r="G23" s="2"/>
      <c r="H23" t="s">
        <v>44</v>
      </c>
      <c r="I23">
        <v>4</v>
      </c>
      <c r="J23">
        <v>48.368</v>
      </c>
      <c r="K23">
        <v>12.092</v>
      </c>
      <c r="L23">
        <v>17.089</v>
      </c>
      <c r="M23" t="s">
        <v>45</v>
      </c>
      <c r="O23" t="s">
        <v>44</v>
      </c>
      <c r="P23">
        <v>4</v>
      </c>
      <c r="Q23">
        <v>33.229</v>
      </c>
      <c r="R23">
        <v>8.307</v>
      </c>
      <c r="S23">
        <v>32.888</v>
      </c>
      <c r="T23" t="s">
        <v>45</v>
      </c>
    </row>
    <row r="24" spans="1:18" ht="12">
      <c r="A24" t="s">
        <v>13</v>
      </c>
      <c r="B24">
        <v>2</v>
      </c>
      <c r="D24">
        <v>6.1571428571428575</v>
      </c>
      <c r="E24">
        <v>4.914285714285712</v>
      </c>
      <c r="F24" s="2"/>
      <c r="G24" s="2"/>
      <c r="H24" t="s">
        <v>46</v>
      </c>
      <c r="I24">
        <v>10</v>
      </c>
      <c r="J24">
        <v>7.076</v>
      </c>
      <c r="K24">
        <v>0.708</v>
      </c>
      <c r="O24" t="s">
        <v>46</v>
      </c>
      <c r="P24">
        <v>10</v>
      </c>
      <c r="Q24">
        <v>2.526</v>
      </c>
      <c r="R24">
        <v>0.253</v>
      </c>
    </row>
    <row r="25" spans="1:17" ht="12">
      <c r="A25" t="s">
        <v>13</v>
      </c>
      <c r="B25">
        <v>3</v>
      </c>
      <c r="D25">
        <v>6.6</v>
      </c>
      <c r="E25">
        <v>4.942857142857106</v>
      </c>
      <c r="F25" s="2"/>
      <c r="G25" s="2"/>
      <c r="H25" t="s">
        <v>47</v>
      </c>
      <c r="I25">
        <v>14</v>
      </c>
      <c r="J25">
        <v>55.444</v>
      </c>
      <c r="O25" t="s">
        <v>47</v>
      </c>
      <c r="P25">
        <v>14</v>
      </c>
      <c r="Q25">
        <v>35.755</v>
      </c>
    </row>
    <row r="29" spans="4:15" ht="12">
      <c r="D29" s="2"/>
      <c r="H29" t="s">
        <v>48</v>
      </c>
      <c r="O29" t="s">
        <v>48</v>
      </c>
    </row>
    <row r="30" ht="12">
      <c r="D30" s="2"/>
    </row>
    <row r="31" ht="12">
      <c r="D31" s="2"/>
    </row>
    <row r="32" spans="4:15" ht="12">
      <c r="D32" s="2"/>
      <c r="H32" t="s">
        <v>49</v>
      </c>
      <c r="O32" t="s">
        <v>49</v>
      </c>
    </row>
    <row r="33" ht="12">
      <c r="D33" s="2"/>
    </row>
    <row r="34" spans="4:15" ht="12">
      <c r="D34" s="2"/>
      <c r="H34" t="s">
        <v>64</v>
      </c>
      <c r="O34" t="s">
        <v>64</v>
      </c>
    </row>
    <row r="35" spans="4:20" ht="12">
      <c r="D35" s="2"/>
      <c r="H35" t="s">
        <v>50</v>
      </c>
      <c r="I35" t="s">
        <v>51</v>
      </c>
      <c r="J35" t="s">
        <v>52</v>
      </c>
      <c r="K35" t="s">
        <v>53</v>
      </c>
      <c r="L35" t="s">
        <v>54</v>
      </c>
      <c r="M35" t="s">
        <v>55</v>
      </c>
      <c r="O35" t="s">
        <v>50</v>
      </c>
      <c r="P35" t="s">
        <v>51</v>
      </c>
      <c r="Q35" t="s">
        <v>52</v>
      </c>
      <c r="R35" t="s">
        <v>53</v>
      </c>
      <c r="S35" t="s">
        <v>54</v>
      </c>
      <c r="T35" t="s">
        <v>55</v>
      </c>
    </row>
    <row r="36" spans="8:20" ht="12">
      <c r="H36" t="s">
        <v>65</v>
      </c>
      <c r="I36">
        <v>3.851</v>
      </c>
      <c r="J36">
        <v>5</v>
      </c>
      <c r="K36">
        <v>7.929</v>
      </c>
      <c r="L36">
        <v>0.002</v>
      </c>
      <c r="M36" t="s">
        <v>56</v>
      </c>
      <c r="O36" t="s">
        <v>73</v>
      </c>
      <c r="P36">
        <v>3.567</v>
      </c>
      <c r="Q36">
        <v>5</v>
      </c>
      <c r="R36">
        <v>12.292</v>
      </c>
      <c r="S36" t="s">
        <v>45</v>
      </c>
      <c r="T36" t="s">
        <v>56</v>
      </c>
    </row>
    <row r="37" spans="8:20" ht="12">
      <c r="H37" t="s">
        <v>66</v>
      </c>
      <c r="I37">
        <v>3.571</v>
      </c>
      <c r="J37">
        <v>5</v>
      </c>
      <c r="K37">
        <v>7.354</v>
      </c>
      <c r="L37">
        <v>0.003</v>
      </c>
      <c r="M37" t="s">
        <v>56</v>
      </c>
      <c r="O37" t="s">
        <v>72</v>
      </c>
      <c r="P37">
        <v>3.51</v>
      </c>
      <c r="Q37">
        <v>5</v>
      </c>
      <c r="R37">
        <v>12.095</v>
      </c>
      <c r="S37" t="s">
        <v>45</v>
      </c>
      <c r="T37" t="s">
        <v>56</v>
      </c>
    </row>
    <row r="38" spans="8:20" ht="12">
      <c r="H38" t="s">
        <v>67</v>
      </c>
      <c r="I38">
        <v>0.11</v>
      </c>
      <c r="J38">
        <v>5</v>
      </c>
      <c r="K38">
        <v>0.226</v>
      </c>
      <c r="L38">
        <v>1</v>
      </c>
      <c r="M38" t="s">
        <v>57</v>
      </c>
      <c r="O38" t="s">
        <v>78</v>
      </c>
      <c r="P38">
        <v>0.91</v>
      </c>
      <c r="Q38">
        <v>5</v>
      </c>
      <c r="R38">
        <v>3.134</v>
      </c>
      <c r="S38">
        <v>0.249</v>
      </c>
      <c r="T38" t="s">
        <v>57</v>
      </c>
    </row>
    <row r="39" spans="8:20" ht="12">
      <c r="H39" t="s">
        <v>68</v>
      </c>
      <c r="I39">
        <v>0.0429</v>
      </c>
      <c r="J39">
        <v>5</v>
      </c>
      <c r="K39">
        <v>0.0882</v>
      </c>
      <c r="L39">
        <v>1</v>
      </c>
      <c r="M39" t="s">
        <v>58</v>
      </c>
      <c r="O39" t="s">
        <v>79</v>
      </c>
      <c r="P39">
        <v>0.795</v>
      </c>
      <c r="Q39">
        <v>5</v>
      </c>
      <c r="R39">
        <v>2.741</v>
      </c>
      <c r="S39">
        <v>0.359</v>
      </c>
      <c r="T39" t="s">
        <v>58</v>
      </c>
    </row>
    <row r="40" spans="8:20" ht="12">
      <c r="H40" t="s">
        <v>69</v>
      </c>
      <c r="I40">
        <v>3.808</v>
      </c>
      <c r="J40">
        <v>5</v>
      </c>
      <c r="K40">
        <v>7.841</v>
      </c>
      <c r="L40">
        <v>0.002</v>
      </c>
      <c r="M40" t="s">
        <v>56</v>
      </c>
      <c r="O40" t="s">
        <v>70</v>
      </c>
      <c r="P40">
        <v>2.771</v>
      </c>
      <c r="Q40">
        <v>5</v>
      </c>
      <c r="R40">
        <v>9.551</v>
      </c>
      <c r="S40" t="s">
        <v>45</v>
      </c>
      <c r="T40" t="s">
        <v>56</v>
      </c>
    </row>
    <row r="41" spans="8:20" ht="12">
      <c r="H41" t="s">
        <v>70</v>
      </c>
      <c r="I41">
        <v>3.529</v>
      </c>
      <c r="J41">
        <v>5</v>
      </c>
      <c r="K41">
        <v>7.266</v>
      </c>
      <c r="L41">
        <v>0.003</v>
      </c>
      <c r="M41" t="s">
        <v>56</v>
      </c>
      <c r="O41" t="s">
        <v>69</v>
      </c>
      <c r="P41">
        <v>2.714</v>
      </c>
      <c r="Q41">
        <v>5</v>
      </c>
      <c r="R41">
        <v>9.354</v>
      </c>
      <c r="S41" t="s">
        <v>45</v>
      </c>
      <c r="T41" t="s">
        <v>56</v>
      </c>
    </row>
    <row r="42" spans="8:20" ht="12">
      <c r="H42" t="s">
        <v>71</v>
      </c>
      <c r="I42">
        <v>0.0667</v>
      </c>
      <c r="J42">
        <v>5</v>
      </c>
      <c r="K42">
        <v>0.137</v>
      </c>
      <c r="L42">
        <v>1</v>
      </c>
      <c r="M42" t="s">
        <v>58</v>
      </c>
      <c r="O42" t="s">
        <v>80</v>
      </c>
      <c r="P42">
        <v>0.114</v>
      </c>
      <c r="Q42">
        <v>5</v>
      </c>
      <c r="R42">
        <v>0.394</v>
      </c>
      <c r="S42">
        <v>0.998</v>
      </c>
      <c r="T42" t="s">
        <v>58</v>
      </c>
    </row>
    <row r="43" spans="8:20" ht="12">
      <c r="H43" t="s">
        <v>72</v>
      </c>
      <c r="I43">
        <v>3.741</v>
      </c>
      <c r="J43">
        <v>5</v>
      </c>
      <c r="K43">
        <v>7.704</v>
      </c>
      <c r="L43">
        <v>0.002</v>
      </c>
      <c r="M43" t="s">
        <v>56</v>
      </c>
      <c r="O43" t="s">
        <v>66</v>
      </c>
      <c r="P43">
        <v>2.657</v>
      </c>
      <c r="Q43">
        <v>5</v>
      </c>
      <c r="R43">
        <v>9.157</v>
      </c>
      <c r="S43" t="s">
        <v>45</v>
      </c>
      <c r="T43" t="s">
        <v>56</v>
      </c>
    </row>
    <row r="44" spans="8:20" ht="12">
      <c r="H44" t="s">
        <v>73</v>
      </c>
      <c r="I44">
        <v>3.462</v>
      </c>
      <c r="J44">
        <v>5</v>
      </c>
      <c r="K44">
        <v>7.128</v>
      </c>
      <c r="L44">
        <v>0.004</v>
      </c>
      <c r="M44" t="s">
        <v>56</v>
      </c>
      <c r="O44" t="s">
        <v>65</v>
      </c>
      <c r="P44">
        <v>2.6</v>
      </c>
      <c r="Q44">
        <v>5</v>
      </c>
      <c r="R44">
        <v>8.96</v>
      </c>
      <c r="S44" t="s">
        <v>45</v>
      </c>
      <c r="T44" t="s">
        <v>56</v>
      </c>
    </row>
    <row r="45" spans="8:20" ht="12">
      <c r="H45" t="s">
        <v>74</v>
      </c>
      <c r="I45">
        <v>0.279</v>
      </c>
      <c r="J45">
        <v>5</v>
      </c>
      <c r="K45">
        <v>0.575</v>
      </c>
      <c r="L45">
        <v>0.993</v>
      </c>
      <c r="M45" t="s">
        <v>57</v>
      </c>
      <c r="O45" t="s">
        <v>81</v>
      </c>
      <c r="P45">
        <v>0.0571</v>
      </c>
      <c r="Q45">
        <v>5</v>
      </c>
      <c r="R45">
        <v>0.197</v>
      </c>
      <c r="S45">
        <v>1</v>
      </c>
      <c r="T45" t="s">
        <v>57</v>
      </c>
    </row>
    <row r="62" ht="12">
      <c r="O62" s="3"/>
    </row>
    <row r="64" spans="15:27" ht="12">
      <c r="O64" s="3"/>
      <c r="Z64" s="3"/>
      <c r="AA64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C5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28125" style="0" customWidth="1"/>
    <col min="2" max="2" width="13.8515625" style="0" customWidth="1"/>
    <col min="3" max="3" width="10.57421875" style="0" customWidth="1"/>
    <col min="5" max="5" width="14.421875" style="0" customWidth="1"/>
    <col min="16" max="16" width="11.140625" style="0" customWidth="1"/>
    <col min="20" max="20" width="11.7109375" style="0" customWidth="1"/>
  </cols>
  <sheetData>
    <row r="4" spans="2:4" ht="12">
      <c r="B4" t="s">
        <v>108</v>
      </c>
      <c r="D4" t="s">
        <v>83</v>
      </c>
    </row>
    <row r="5" spans="2:5" ht="12">
      <c r="B5" t="s">
        <v>114</v>
      </c>
      <c r="C5" s="2" t="s">
        <v>6</v>
      </c>
      <c r="D5" s="2" t="s">
        <v>6</v>
      </c>
      <c r="E5" s="8" t="s">
        <v>118</v>
      </c>
    </row>
    <row r="6" spans="2:17" ht="12">
      <c r="B6" t="s">
        <v>109</v>
      </c>
      <c r="C6" s="2" t="s">
        <v>7</v>
      </c>
      <c r="D6" s="2" t="s">
        <v>7</v>
      </c>
      <c r="E6" s="8" t="s">
        <v>119</v>
      </c>
      <c r="Q6" t="s">
        <v>108</v>
      </c>
    </row>
    <row r="7" spans="2:20" ht="12">
      <c r="B7" t="s">
        <v>115</v>
      </c>
      <c r="C7" s="2" t="s">
        <v>8</v>
      </c>
      <c r="D7" s="2" t="s">
        <v>8</v>
      </c>
      <c r="Q7" t="s">
        <v>114</v>
      </c>
      <c r="S7" t="s">
        <v>83</v>
      </c>
      <c r="T7" s="8" t="s">
        <v>120</v>
      </c>
    </row>
    <row r="8" spans="3:20" ht="12">
      <c r="C8" s="2"/>
      <c r="D8" s="2"/>
      <c r="Q8" t="s">
        <v>109</v>
      </c>
      <c r="R8" s="2" t="s">
        <v>9</v>
      </c>
      <c r="S8" s="2" t="s">
        <v>9</v>
      </c>
      <c r="T8" s="8" t="s">
        <v>119</v>
      </c>
    </row>
    <row r="9" spans="3:19" ht="12">
      <c r="C9" s="2"/>
      <c r="D9" s="2"/>
      <c r="Q9" t="s">
        <v>115</v>
      </c>
      <c r="R9" s="2" t="s">
        <v>14</v>
      </c>
      <c r="S9" s="2" t="s">
        <v>14</v>
      </c>
    </row>
    <row r="10" spans="1:20" ht="12">
      <c r="A10" t="s">
        <v>116</v>
      </c>
      <c r="B10">
        <v>0</v>
      </c>
      <c r="C10" s="2">
        <v>11.35</v>
      </c>
      <c r="D10">
        <f>LN(C10)</f>
        <v>2.4292177439274116</v>
      </c>
      <c r="E10">
        <f>$G$57*(EXP($G$53*B10))</f>
        <v>12.119459392902826</v>
      </c>
      <c r="P10" t="s">
        <v>116</v>
      </c>
      <c r="Q10">
        <v>0</v>
      </c>
      <c r="R10" s="2">
        <v>6.033333333333345</v>
      </c>
      <c r="S10">
        <f>LN(R10)</f>
        <v>1.7972996496036722</v>
      </c>
      <c r="T10">
        <f>$V$56*(EXP($V$53*Q10))</f>
        <v>7.153731374609733</v>
      </c>
    </row>
    <row r="11" spans="1:20" ht="12">
      <c r="A11" t="s">
        <v>116</v>
      </c>
      <c r="B11">
        <v>0</v>
      </c>
      <c r="C11" s="2">
        <v>13.557142857142859</v>
      </c>
      <c r="D11">
        <f aca="true" t="shared" si="0" ref="D11:D54">LN(C11)</f>
        <v>2.606913556560569</v>
      </c>
      <c r="E11">
        <f aca="true" t="shared" si="1" ref="E11:E54">$G$57*(EXP($G$53*B11))</f>
        <v>12.119459392902826</v>
      </c>
      <c r="P11" t="s">
        <v>116</v>
      </c>
      <c r="Q11">
        <v>0</v>
      </c>
      <c r="R11" s="2">
        <v>8.628571428571421</v>
      </c>
      <c r="S11">
        <f aca="true" t="shared" si="2" ref="S11:S54">LN(R11)</f>
        <v>2.1550789558854553</v>
      </c>
      <c r="T11">
        <f aca="true" t="shared" si="3" ref="T11:T54">$V$56*(EXP($V$53*Q11))</f>
        <v>7.153731374609733</v>
      </c>
    </row>
    <row r="12" spans="1:20" ht="12">
      <c r="A12" t="s">
        <v>116</v>
      </c>
      <c r="B12">
        <v>0</v>
      </c>
      <c r="C12" s="2">
        <v>13.314285714285715</v>
      </c>
      <c r="D12">
        <f t="shared" si="0"/>
        <v>2.588837572636232</v>
      </c>
      <c r="E12">
        <f t="shared" si="1"/>
        <v>12.119459392902826</v>
      </c>
      <c r="P12" t="s">
        <v>116</v>
      </c>
      <c r="Q12">
        <v>0</v>
      </c>
      <c r="R12" s="2">
        <v>7.985714285714311</v>
      </c>
      <c r="S12">
        <f t="shared" si="2"/>
        <v>2.0776542311057433</v>
      </c>
      <c r="T12">
        <f t="shared" si="3"/>
        <v>7.153731374609733</v>
      </c>
    </row>
    <row r="13" spans="1:20" ht="12">
      <c r="A13" t="s">
        <v>116</v>
      </c>
      <c r="B13">
        <v>4</v>
      </c>
      <c r="C13" s="2">
        <v>11.62857142857143</v>
      </c>
      <c r="D13">
        <f t="shared" si="0"/>
        <v>2.4534651239531815</v>
      </c>
      <c r="E13">
        <f t="shared" si="1"/>
        <v>11.615182502093539</v>
      </c>
      <c r="P13" t="s">
        <v>116</v>
      </c>
      <c r="Q13">
        <v>4</v>
      </c>
      <c r="R13" s="2">
        <v>6.171428571428581</v>
      </c>
      <c r="S13">
        <f t="shared" si="2"/>
        <v>1.819930346194753</v>
      </c>
      <c r="T13">
        <f t="shared" si="3"/>
        <v>6.7052924467110735</v>
      </c>
    </row>
    <row r="14" spans="1:20" ht="12">
      <c r="A14" t="s">
        <v>116</v>
      </c>
      <c r="B14">
        <v>4</v>
      </c>
      <c r="C14" s="2">
        <v>14.12857142857143</v>
      </c>
      <c r="D14">
        <f t="shared" si="0"/>
        <v>2.648199089573353</v>
      </c>
      <c r="E14">
        <f t="shared" si="1"/>
        <v>11.615182502093539</v>
      </c>
      <c r="P14" t="s">
        <v>116</v>
      </c>
      <c r="Q14">
        <v>4</v>
      </c>
      <c r="R14" s="2">
        <v>7.0428571428571445</v>
      </c>
      <c r="S14">
        <f t="shared" si="2"/>
        <v>1.9520139319933314</v>
      </c>
      <c r="T14">
        <f t="shared" si="3"/>
        <v>6.7052924467110735</v>
      </c>
    </row>
    <row r="15" spans="1:20" ht="12">
      <c r="A15" t="s">
        <v>116</v>
      </c>
      <c r="B15">
        <v>4</v>
      </c>
      <c r="C15" s="2">
        <v>11.12857142857143</v>
      </c>
      <c r="D15">
        <f t="shared" si="0"/>
        <v>2.4095158038213893</v>
      </c>
      <c r="E15">
        <f t="shared" si="1"/>
        <v>11.615182502093539</v>
      </c>
      <c r="P15" t="s">
        <v>116</v>
      </c>
      <c r="Q15">
        <v>4</v>
      </c>
      <c r="R15" s="2">
        <v>6.714285714285704</v>
      </c>
      <c r="S15">
        <f t="shared" si="2"/>
        <v>1.9042374526547436</v>
      </c>
      <c r="T15">
        <f t="shared" si="3"/>
        <v>6.7052924467110735</v>
      </c>
    </row>
    <row r="16" spans="1:20" ht="12">
      <c r="A16" t="s">
        <v>116</v>
      </c>
      <c r="B16">
        <v>11.5</v>
      </c>
      <c r="C16" s="2">
        <v>10.142857142857142</v>
      </c>
      <c r="D16">
        <f t="shared" si="0"/>
        <v>2.316769727986002</v>
      </c>
      <c r="E16">
        <f t="shared" si="1"/>
        <v>10.72553018409544</v>
      </c>
      <c r="P16" t="s">
        <v>116</v>
      </c>
      <c r="Q16">
        <v>11.5</v>
      </c>
      <c r="R16" s="2">
        <v>5.285714285714283</v>
      </c>
      <c r="S16">
        <f t="shared" si="2"/>
        <v>1.6650077635889107</v>
      </c>
      <c r="T16">
        <f t="shared" si="3"/>
        <v>5.938848940733165</v>
      </c>
    </row>
    <row r="17" spans="1:20" ht="12">
      <c r="A17" t="s">
        <v>116</v>
      </c>
      <c r="B17">
        <v>11.5</v>
      </c>
      <c r="C17" s="2">
        <v>12.157142857142858</v>
      </c>
      <c r="D17">
        <f t="shared" si="0"/>
        <v>2.497916886524015</v>
      </c>
      <c r="E17">
        <f t="shared" si="1"/>
        <v>10.72553018409544</v>
      </c>
      <c r="P17" t="s">
        <v>116</v>
      </c>
      <c r="Q17">
        <v>11.5</v>
      </c>
      <c r="R17" s="2">
        <v>6.328571428571421</v>
      </c>
      <c r="S17">
        <f t="shared" si="2"/>
        <v>1.8450745279957754</v>
      </c>
      <c r="T17">
        <f t="shared" si="3"/>
        <v>5.938848940733165</v>
      </c>
    </row>
    <row r="18" spans="1:20" ht="12">
      <c r="A18" t="s">
        <v>116</v>
      </c>
      <c r="B18">
        <v>11.5</v>
      </c>
      <c r="C18" s="2">
        <v>12.042857142857143</v>
      </c>
      <c r="D18">
        <f t="shared" si="0"/>
        <v>2.4884717159524965</v>
      </c>
      <c r="E18">
        <f t="shared" si="1"/>
        <v>10.72553018409544</v>
      </c>
      <c r="P18" t="s">
        <v>116</v>
      </c>
      <c r="Q18">
        <v>11.5</v>
      </c>
      <c r="R18" s="2">
        <v>5.8142857142857</v>
      </c>
      <c r="S18">
        <f t="shared" si="2"/>
        <v>1.7603179433932334</v>
      </c>
      <c r="T18">
        <f t="shared" si="3"/>
        <v>5.938848940733165</v>
      </c>
    </row>
    <row r="19" spans="1:20" ht="12">
      <c r="A19" t="s">
        <v>116</v>
      </c>
      <c r="B19">
        <v>34</v>
      </c>
      <c r="C19" s="2">
        <v>8.185714285714285</v>
      </c>
      <c r="D19">
        <f t="shared" si="0"/>
        <v>2.1023904746653805</v>
      </c>
      <c r="E19">
        <f t="shared" si="1"/>
        <v>8.444947688514974</v>
      </c>
      <c r="P19" t="s">
        <v>116</v>
      </c>
      <c r="Q19">
        <v>34</v>
      </c>
      <c r="R19" s="2">
        <v>3.442857142857144</v>
      </c>
      <c r="S19">
        <f t="shared" si="2"/>
        <v>1.2363016914412963</v>
      </c>
      <c r="T19">
        <f t="shared" si="3"/>
        <v>4.126253854447116</v>
      </c>
    </row>
    <row r="20" spans="1:20" ht="12">
      <c r="A20" t="s">
        <v>116</v>
      </c>
      <c r="B20">
        <v>34</v>
      </c>
      <c r="C20" s="2">
        <v>6.75</v>
      </c>
      <c r="D20">
        <f t="shared" si="0"/>
        <v>1.9095425048844386</v>
      </c>
      <c r="E20">
        <f t="shared" si="1"/>
        <v>8.444947688514974</v>
      </c>
      <c r="P20" t="s">
        <v>116</v>
      </c>
      <c r="Q20">
        <v>34</v>
      </c>
      <c r="R20" s="2">
        <v>2.6500000000000132</v>
      </c>
      <c r="S20">
        <f t="shared" si="2"/>
        <v>0.9745596399981359</v>
      </c>
      <c r="T20">
        <f t="shared" si="3"/>
        <v>4.126253854447116</v>
      </c>
    </row>
    <row r="21" spans="1:20" ht="12">
      <c r="A21" t="s">
        <v>116</v>
      </c>
      <c r="B21">
        <v>34</v>
      </c>
      <c r="C21" s="2">
        <v>5.771428571428571</v>
      </c>
      <c r="D21">
        <f t="shared" si="0"/>
        <v>1.7529196359117911</v>
      </c>
      <c r="E21">
        <f t="shared" si="1"/>
        <v>8.444947688514974</v>
      </c>
      <c r="P21" t="s">
        <v>116</v>
      </c>
      <c r="Q21">
        <v>34</v>
      </c>
      <c r="R21" s="2">
        <v>2.1571428571428655</v>
      </c>
      <c r="S21">
        <f t="shared" si="2"/>
        <v>0.7687845947655692</v>
      </c>
      <c r="T21">
        <f t="shared" si="3"/>
        <v>4.126253854447116</v>
      </c>
    </row>
    <row r="22" spans="1:20" ht="12">
      <c r="A22" t="s">
        <v>116</v>
      </c>
      <c r="B22">
        <v>104</v>
      </c>
      <c r="C22" s="2">
        <v>5.514285714285714</v>
      </c>
      <c r="D22">
        <f t="shared" si="0"/>
        <v>1.7073421274154719</v>
      </c>
      <c r="E22">
        <f t="shared" si="1"/>
        <v>4.014170272818375</v>
      </c>
      <c r="P22" t="s">
        <v>116</v>
      </c>
      <c r="Q22">
        <v>104</v>
      </c>
      <c r="R22" s="2">
        <v>1.9714285714285766</v>
      </c>
      <c r="S22">
        <f t="shared" si="2"/>
        <v>0.6787584431078484</v>
      </c>
      <c r="T22">
        <f t="shared" si="3"/>
        <v>1.329061631574438</v>
      </c>
    </row>
    <row r="23" spans="1:20" ht="12">
      <c r="A23" t="s">
        <v>116</v>
      </c>
      <c r="B23">
        <v>104</v>
      </c>
      <c r="C23" s="2">
        <v>5.214285714285714</v>
      </c>
      <c r="D23">
        <f t="shared" si="0"/>
        <v>1.6514021115331325</v>
      </c>
      <c r="E23">
        <f t="shared" si="1"/>
        <v>4.014170272818375</v>
      </c>
      <c r="P23" t="s">
        <v>116</v>
      </c>
      <c r="Q23">
        <v>104</v>
      </c>
      <c r="R23" s="2">
        <v>1.6857142857142826</v>
      </c>
      <c r="S23">
        <f t="shared" si="2"/>
        <v>0.522189382416304</v>
      </c>
      <c r="T23">
        <f t="shared" si="3"/>
        <v>1.329061631574438</v>
      </c>
    </row>
    <row r="24" spans="1:20" ht="12">
      <c r="A24" t="s">
        <v>116</v>
      </c>
      <c r="B24">
        <v>104</v>
      </c>
      <c r="C24" s="2">
        <v>5.1</v>
      </c>
      <c r="D24">
        <f t="shared" si="0"/>
        <v>1.62924053973028</v>
      </c>
      <c r="E24">
        <f t="shared" si="1"/>
        <v>4.014170272818375</v>
      </c>
      <c r="P24" t="s">
        <v>116</v>
      </c>
      <c r="Q24">
        <v>104</v>
      </c>
      <c r="R24" s="2">
        <v>1.783333333333322</v>
      </c>
      <c r="S24">
        <f t="shared" si="2"/>
        <v>0.578484272239799</v>
      </c>
      <c r="T24">
        <f t="shared" si="3"/>
        <v>1.329061631574438</v>
      </c>
    </row>
    <row r="25" spans="1:20" ht="12">
      <c r="A25" t="s">
        <v>20</v>
      </c>
      <c r="B25">
        <v>0</v>
      </c>
      <c r="C25">
        <v>14.62857142857143</v>
      </c>
      <c r="D25">
        <f t="shared" si="0"/>
        <v>2.682976563550094</v>
      </c>
      <c r="E25">
        <f t="shared" si="1"/>
        <v>12.119459392902826</v>
      </c>
      <c r="P25" t="s">
        <v>20</v>
      </c>
      <c r="Q25">
        <v>0</v>
      </c>
      <c r="R25">
        <v>8.385714285714274</v>
      </c>
      <c r="S25">
        <f t="shared" si="2"/>
        <v>2.126529577778736</v>
      </c>
      <c r="T25">
        <f t="shared" si="3"/>
        <v>7.153731374609733</v>
      </c>
    </row>
    <row r="26" spans="1:20" ht="12">
      <c r="A26" t="s">
        <v>20</v>
      </c>
      <c r="B26">
        <v>0</v>
      </c>
      <c r="C26">
        <v>14.071428571428571</v>
      </c>
      <c r="D26">
        <f t="shared" si="0"/>
        <v>2.64414639912273</v>
      </c>
      <c r="E26">
        <f t="shared" si="1"/>
        <v>12.119459392902826</v>
      </c>
      <c r="P26" t="s">
        <v>20</v>
      </c>
      <c r="Q26">
        <v>0</v>
      </c>
      <c r="R26">
        <v>8.257142857142851</v>
      </c>
      <c r="S26">
        <f t="shared" si="2"/>
        <v>2.111078626623018</v>
      </c>
      <c r="T26">
        <f t="shared" si="3"/>
        <v>7.153731374609733</v>
      </c>
    </row>
    <row r="27" spans="1:20" ht="12">
      <c r="A27" t="s">
        <v>20</v>
      </c>
      <c r="B27">
        <v>0</v>
      </c>
      <c r="C27">
        <v>15.014285714285714</v>
      </c>
      <c r="D27">
        <f t="shared" si="0"/>
        <v>2.709002128827592</v>
      </c>
      <c r="E27">
        <f t="shared" si="1"/>
        <v>12.119459392902826</v>
      </c>
      <c r="P27" t="s">
        <v>20</v>
      </c>
      <c r="Q27">
        <v>0</v>
      </c>
      <c r="R27">
        <v>9.585714285714271</v>
      </c>
      <c r="S27">
        <f t="shared" si="2"/>
        <v>2.2602738949223213</v>
      </c>
      <c r="T27">
        <f t="shared" si="3"/>
        <v>7.153731374609733</v>
      </c>
    </row>
    <row r="28" spans="1:20" ht="12">
      <c r="A28" t="s">
        <v>20</v>
      </c>
      <c r="B28">
        <v>4.7</v>
      </c>
      <c r="C28">
        <v>14.257142857142856</v>
      </c>
      <c r="D28">
        <f t="shared" si="0"/>
        <v>2.657258034262105</v>
      </c>
      <c r="E28">
        <f t="shared" si="1"/>
        <v>11.529116461964572</v>
      </c>
      <c r="P28" t="s">
        <v>20</v>
      </c>
      <c r="Q28">
        <v>4.7</v>
      </c>
      <c r="R28">
        <v>6.185714285714286</v>
      </c>
      <c r="S28">
        <f t="shared" si="2"/>
        <v>1.822242485953131</v>
      </c>
      <c r="T28">
        <f t="shared" si="3"/>
        <v>6.629757080889295</v>
      </c>
    </row>
    <row r="29" spans="1:20" ht="12">
      <c r="A29" t="s">
        <v>20</v>
      </c>
      <c r="B29">
        <v>4.7</v>
      </c>
      <c r="C29">
        <v>14.028571428571428</v>
      </c>
      <c r="D29">
        <f t="shared" si="0"/>
        <v>2.641096066305107</v>
      </c>
      <c r="E29">
        <f t="shared" si="1"/>
        <v>11.529116461964572</v>
      </c>
      <c r="P29" t="s">
        <v>20</v>
      </c>
      <c r="Q29">
        <v>4.7</v>
      </c>
      <c r="R29">
        <v>7.742857142857138</v>
      </c>
      <c r="S29">
        <f t="shared" si="2"/>
        <v>2.0467707593902866</v>
      </c>
      <c r="T29">
        <f t="shared" si="3"/>
        <v>6.629757080889295</v>
      </c>
    </row>
    <row r="30" spans="1:20" ht="12">
      <c r="A30" t="s">
        <v>20</v>
      </c>
      <c r="B30">
        <v>4.7</v>
      </c>
      <c r="C30">
        <v>14.157142857142858</v>
      </c>
      <c r="D30">
        <f t="shared" si="0"/>
        <v>2.650219292280629</v>
      </c>
      <c r="E30">
        <f t="shared" si="1"/>
        <v>11.529116461964572</v>
      </c>
      <c r="P30" t="s">
        <v>20</v>
      </c>
      <c r="Q30">
        <v>4.7</v>
      </c>
      <c r="R30">
        <v>8.45714285714286</v>
      </c>
      <c r="S30">
        <f t="shared" si="2"/>
        <v>2.135011392834647</v>
      </c>
      <c r="T30">
        <f t="shared" si="3"/>
        <v>6.629757080889295</v>
      </c>
    </row>
    <row r="31" spans="1:20" ht="12">
      <c r="A31" t="s">
        <v>20</v>
      </c>
      <c r="B31">
        <v>9.5</v>
      </c>
      <c r="C31">
        <v>12.8</v>
      </c>
      <c r="D31">
        <f t="shared" si="0"/>
        <v>2.5494451709255714</v>
      </c>
      <c r="E31">
        <f t="shared" si="1"/>
        <v>10.955882714413876</v>
      </c>
      <c r="P31" t="s">
        <v>20</v>
      </c>
      <c r="Q31">
        <v>9.5</v>
      </c>
      <c r="R31">
        <v>6.771428571428563</v>
      </c>
      <c r="S31">
        <f t="shared" si="2"/>
        <v>1.9127120796457162</v>
      </c>
      <c r="T31">
        <f t="shared" si="3"/>
        <v>6.134225413073696</v>
      </c>
    </row>
    <row r="32" spans="1:20" ht="12">
      <c r="A32" t="s">
        <v>20</v>
      </c>
      <c r="B32">
        <v>9.5</v>
      </c>
      <c r="C32">
        <v>14.72857142857143</v>
      </c>
      <c r="D32">
        <f t="shared" si="0"/>
        <v>2.689789241967601</v>
      </c>
      <c r="E32">
        <f t="shared" si="1"/>
        <v>10.955882714413876</v>
      </c>
      <c r="P32" t="s">
        <v>20</v>
      </c>
      <c r="Q32">
        <v>9.5</v>
      </c>
      <c r="R32">
        <v>7.971428571428556</v>
      </c>
      <c r="S32">
        <f t="shared" si="2"/>
        <v>2.07586372033195</v>
      </c>
      <c r="T32">
        <f t="shared" si="3"/>
        <v>6.134225413073696</v>
      </c>
    </row>
    <row r="33" spans="1:20" ht="12">
      <c r="A33" t="s">
        <v>20</v>
      </c>
      <c r="B33">
        <v>9.5</v>
      </c>
      <c r="C33">
        <v>12.857142857142858</v>
      </c>
      <c r="D33">
        <f t="shared" si="0"/>
        <v>2.553899521274952</v>
      </c>
      <c r="E33">
        <f t="shared" si="1"/>
        <v>10.955882714413876</v>
      </c>
      <c r="P33" t="s">
        <v>20</v>
      </c>
      <c r="Q33">
        <v>9.5</v>
      </c>
      <c r="R33">
        <v>6.285714285714291</v>
      </c>
      <c r="S33">
        <f t="shared" si="2"/>
        <v>1.8382794848629487</v>
      </c>
      <c r="T33">
        <f t="shared" si="3"/>
        <v>6.134225413073696</v>
      </c>
    </row>
    <row r="34" spans="1:20" ht="12">
      <c r="A34" t="s">
        <v>20</v>
      </c>
      <c r="B34">
        <v>22.8</v>
      </c>
      <c r="C34">
        <v>7.7142857142857135</v>
      </c>
      <c r="D34">
        <f t="shared" si="0"/>
        <v>2.043073897508961</v>
      </c>
      <c r="E34">
        <f t="shared" si="1"/>
        <v>9.512116297691474</v>
      </c>
      <c r="P34" t="s">
        <v>20</v>
      </c>
      <c r="Q34">
        <v>22.8</v>
      </c>
      <c r="R34">
        <v>3.114285714285704</v>
      </c>
      <c r="S34">
        <f t="shared" si="2"/>
        <v>1.1359998207397268</v>
      </c>
      <c r="T34">
        <f t="shared" si="3"/>
        <v>4.9462683517949895</v>
      </c>
    </row>
    <row r="35" spans="1:20" ht="12">
      <c r="A35" t="s">
        <v>20</v>
      </c>
      <c r="B35">
        <v>22.8</v>
      </c>
      <c r="C35">
        <v>8.742857142857144</v>
      </c>
      <c r="D35">
        <f t="shared" si="0"/>
        <v>2.168237040462967</v>
      </c>
      <c r="E35">
        <f t="shared" si="1"/>
        <v>9.512116297691474</v>
      </c>
      <c r="F35" s="8" t="s">
        <v>117</v>
      </c>
      <c r="P35" t="s">
        <v>20</v>
      </c>
      <c r="Q35">
        <v>22.8</v>
      </c>
      <c r="R35">
        <v>4.5000000000000115</v>
      </c>
      <c r="S35">
        <f t="shared" si="2"/>
        <v>1.5040773967762766</v>
      </c>
      <c r="T35">
        <f t="shared" si="3"/>
        <v>4.9462683517949895</v>
      </c>
    </row>
    <row r="36" spans="1:21" ht="12">
      <c r="A36" t="s">
        <v>20</v>
      </c>
      <c r="B36">
        <v>22.8</v>
      </c>
      <c r="C36">
        <v>5.95</v>
      </c>
      <c r="D36">
        <f t="shared" si="0"/>
        <v>1.7833912195575383</v>
      </c>
      <c r="E36">
        <f t="shared" si="1"/>
        <v>9.512116297691474</v>
      </c>
      <c r="F36" t="s">
        <v>84</v>
      </c>
      <c r="P36" t="s">
        <v>20</v>
      </c>
      <c r="Q36">
        <v>22.8</v>
      </c>
      <c r="R36">
        <v>2.533333333333341</v>
      </c>
      <c r="S36">
        <f t="shared" si="2"/>
        <v>0.9295359586241788</v>
      </c>
      <c r="T36">
        <f t="shared" si="3"/>
        <v>4.9462683517949895</v>
      </c>
      <c r="U36" s="8" t="s">
        <v>84</v>
      </c>
    </row>
    <row r="37" spans="1:20" ht="12.75" thickBot="1">
      <c r="A37" t="s">
        <v>20</v>
      </c>
      <c r="B37">
        <v>51.4</v>
      </c>
      <c r="C37">
        <v>4.5</v>
      </c>
      <c r="D37">
        <f t="shared" si="0"/>
        <v>1.5040773967762742</v>
      </c>
      <c r="E37">
        <f t="shared" si="1"/>
        <v>7.019531069655911</v>
      </c>
      <c r="P37" t="s">
        <v>20</v>
      </c>
      <c r="Q37">
        <v>51.4</v>
      </c>
      <c r="R37">
        <v>2.1571428571428655</v>
      </c>
      <c r="S37">
        <f t="shared" si="2"/>
        <v>0.7687845947655692</v>
      </c>
      <c r="T37">
        <f t="shared" si="3"/>
        <v>3.113551904491535</v>
      </c>
    </row>
    <row r="38" spans="1:22" ht="12">
      <c r="A38" t="s">
        <v>20</v>
      </c>
      <c r="B38">
        <v>51.4</v>
      </c>
      <c r="C38">
        <v>7.3428571428571425</v>
      </c>
      <c r="D38">
        <f t="shared" si="0"/>
        <v>1.9937280234058061</v>
      </c>
      <c r="E38">
        <f t="shared" si="1"/>
        <v>7.019531069655911</v>
      </c>
      <c r="F38" s="7" t="s">
        <v>85</v>
      </c>
      <c r="G38" s="7"/>
      <c r="P38" t="s">
        <v>20</v>
      </c>
      <c r="Q38">
        <v>51.4</v>
      </c>
      <c r="R38">
        <v>3.414285714285703</v>
      </c>
      <c r="S38">
        <f t="shared" si="2"/>
        <v>1.2279683098821483</v>
      </c>
      <c r="T38">
        <f t="shared" si="3"/>
        <v>3.113551904491535</v>
      </c>
      <c r="U38" s="7" t="s">
        <v>85</v>
      </c>
      <c r="V38" s="7"/>
    </row>
    <row r="39" spans="1:22" ht="12">
      <c r="A39" t="s">
        <v>20</v>
      </c>
      <c r="B39">
        <v>51.4</v>
      </c>
      <c r="C39">
        <v>5.042857142857144</v>
      </c>
      <c r="D39">
        <f t="shared" si="0"/>
        <v>1.6179728148839378</v>
      </c>
      <c r="E39">
        <f t="shared" si="1"/>
        <v>7.019531069655911</v>
      </c>
      <c r="F39" s="4" t="s">
        <v>86</v>
      </c>
      <c r="G39" s="4">
        <v>0.8234927304333528</v>
      </c>
      <c r="P39" t="s">
        <v>20</v>
      </c>
      <c r="Q39">
        <v>51.4</v>
      </c>
      <c r="R39">
        <v>1.7</v>
      </c>
      <c r="S39">
        <f t="shared" si="2"/>
        <v>0.5306282510621704</v>
      </c>
      <c r="T39">
        <f t="shared" si="3"/>
        <v>3.113551904491535</v>
      </c>
      <c r="U39" s="4" t="s">
        <v>86</v>
      </c>
      <c r="V39" s="4">
        <v>0.8615925236882225</v>
      </c>
    </row>
    <row r="40" spans="1:22" ht="12">
      <c r="A40" t="s">
        <v>19</v>
      </c>
      <c r="B40">
        <v>0</v>
      </c>
      <c r="C40">
        <v>10.071428571428571</v>
      </c>
      <c r="D40">
        <f t="shared" si="0"/>
        <v>2.3097025607629096</v>
      </c>
      <c r="E40">
        <f t="shared" si="1"/>
        <v>12.119459392902826</v>
      </c>
      <c r="F40" s="4" t="s">
        <v>87</v>
      </c>
      <c r="G40" s="4">
        <v>0.6781402770765788</v>
      </c>
      <c r="P40" t="s">
        <v>19</v>
      </c>
      <c r="Q40">
        <v>0</v>
      </c>
      <c r="R40">
        <v>7.942857142857093</v>
      </c>
      <c r="S40">
        <f t="shared" si="2"/>
        <v>2.072273052201217</v>
      </c>
      <c r="T40">
        <f t="shared" si="3"/>
        <v>7.153731374609733</v>
      </c>
      <c r="U40" s="4" t="s">
        <v>87</v>
      </c>
      <c r="V40" s="4">
        <v>0.7423416768754402</v>
      </c>
    </row>
    <row r="41" spans="1:22" ht="12">
      <c r="A41" t="s">
        <v>19</v>
      </c>
      <c r="B41">
        <v>0</v>
      </c>
      <c r="C41">
        <v>12.942857142857145</v>
      </c>
      <c r="D41">
        <f t="shared" si="0"/>
        <v>2.5605440639936203</v>
      </c>
      <c r="E41">
        <f t="shared" si="1"/>
        <v>12.119459392902826</v>
      </c>
      <c r="F41" s="4" t="s">
        <v>88</v>
      </c>
      <c r="G41" s="4">
        <v>0.6706551672411504</v>
      </c>
      <c r="P41" t="s">
        <v>19</v>
      </c>
      <c r="Q41">
        <v>0</v>
      </c>
      <c r="R41">
        <v>7.3428571428571905</v>
      </c>
      <c r="S41">
        <f t="shared" si="2"/>
        <v>1.9937280234058126</v>
      </c>
      <c r="T41">
        <f t="shared" si="3"/>
        <v>7.153731374609733</v>
      </c>
      <c r="U41" s="4" t="s">
        <v>88</v>
      </c>
      <c r="V41" s="4">
        <v>0.7363496228492877</v>
      </c>
    </row>
    <row r="42" spans="1:22" ht="12">
      <c r="A42" t="s">
        <v>19</v>
      </c>
      <c r="B42">
        <v>0</v>
      </c>
      <c r="C42">
        <v>11.414285714285715</v>
      </c>
      <c r="D42">
        <f t="shared" si="0"/>
        <v>2.4348657037169157</v>
      </c>
      <c r="E42">
        <f t="shared" si="1"/>
        <v>12.119459392902826</v>
      </c>
      <c r="F42" s="4" t="s">
        <v>89</v>
      </c>
      <c r="G42" s="4">
        <v>0.20017468251999243</v>
      </c>
      <c r="P42" t="s">
        <v>19</v>
      </c>
      <c r="Q42">
        <v>0</v>
      </c>
      <c r="R42">
        <v>6.1714285714285895</v>
      </c>
      <c r="S42">
        <f t="shared" si="2"/>
        <v>1.8199303461947542</v>
      </c>
      <c r="T42">
        <f t="shared" si="3"/>
        <v>7.153731374609733</v>
      </c>
      <c r="U42" s="4" t="s">
        <v>89</v>
      </c>
      <c r="V42" s="4">
        <v>0.2607512046889705</v>
      </c>
    </row>
    <row r="43" spans="1:22" ht="12.75" thickBot="1">
      <c r="A43" t="s">
        <v>19</v>
      </c>
      <c r="B43">
        <v>5</v>
      </c>
      <c r="C43">
        <v>11.328571428571427</v>
      </c>
      <c r="D43">
        <f t="shared" si="0"/>
        <v>2.4273279795854887</v>
      </c>
      <c r="E43">
        <f t="shared" si="1"/>
        <v>11.492426516346818</v>
      </c>
      <c r="F43" s="5" t="s">
        <v>90</v>
      </c>
      <c r="G43" s="5">
        <v>45</v>
      </c>
      <c r="P43" t="s">
        <v>19</v>
      </c>
      <c r="Q43">
        <v>5</v>
      </c>
      <c r="R43">
        <v>8.428571428571436</v>
      </c>
      <c r="S43">
        <f t="shared" si="2"/>
        <v>2.131627294850407</v>
      </c>
      <c r="T43">
        <f t="shared" si="3"/>
        <v>6.597645824908125</v>
      </c>
      <c r="U43" s="5" t="s">
        <v>90</v>
      </c>
      <c r="V43" s="5">
        <v>45</v>
      </c>
    </row>
    <row r="44" spans="1:20" ht="12">
      <c r="A44" t="s">
        <v>19</v>
      </c>
      <c r="B44">
        <v>5</v>
      </c>
      <c r="C44">
        <v>11.628571428571428</v>
      </c>
      <c r="D44">
        <f t="shared" si="0"/>
        <v>2.453465123953181</v>
      </c>
      <c r="E44">
        <f t="shared" si="1"/>
        <v>11.492426516346818</v>
      </c>
      <c r="P44" t="s">
        <v>19</v>
      </c>
      <c r="Q44">
        <v>5</v>
      </c>
      <c r="R44">
        <v>7.942857142857124</v>
      </c>
      <c r="S44">
        <f t="shared" si="2"/>
        <v>2.072273052201221</v>
      </c>
      <c r="T44">
        <f t="shared" si="3"/>
        <v>6.597645824908125</v>
      </c>
    </row>
    <row r="45" spans="1:21" ht="12.75" thickBot="1">
      <c r="A45" t="s">
        <v>19</v>
      </c>
      <c r="B45">
        <v>5</v>
      </c>
      <c r="C45">
        <v>11.14285714285714</v>
      </c>
      <c r="D45">
        <f t="shared" si="0"/>
        <v>2.4107986776342782</v>
      </c>
      <c r="E45">
        <f t="shared" si="1"/>
        <v>11.492426516346818</v>
      </c>
      <c r="F45" t="s">
        <v>91</v>
      </c>
      <c r="P45" t="s">
        <v>19</v>
      </c>
      <c r="Q45">
        <v>5</v>
      </c>
      <c r="R45">
        <v>7.81428571428571</v>
      </c>
      <c r="S45">
        <f t="shared" si="2"/>
        <v>2.055953560372622</v>
      </c>
      <c r="T45">
        <f t="shared" si="3"/>
        <v>6.597645824908125</v>
      </c>
      <c r="U45" t="s">
        <v>91</v>
      </c>
    </row>
    <row r="46" spans="1:26" ht="12">
      <c r="A46" t="s">
        <v>19</v>
      </c>
      <c r="B46">
        <v>10</v>
      </c>
      <c r="C46">
        <v>11.014285714285714</v>
      </c>
      <c r="D46">
        <f t="shared" si="0"/>
        <v>2.3991931315139703</v>
      </c>
      <c r="E46">
        <f t="shared" si="1"/>
        <v>10.897834874629417</v>
      </c>
      <c r="F46" s="6"/>
      <c r="G46" s="6" t="s">
        <v>94</v>
      </c>
      <c r="H46" s="6" t="s">
        <v>95</v>
      </c>
      <c r="I46" s="6" t="s">
        <v>96</v>
      </c>
      <c r="J46" s="6" t="s">
        <v>97</v>
      </c>
      <c r="K46" s="6" t="s">
        <v>98</v>
      </c>
      <c r="P46" t="s">
        <v>19</v>
      </c>
      <c r="Q46">
        <v>10</v>
      </c>
      <c r="R46">
        <v>7.028571428571399</v>
      </c>
      <c r="S46">
        <f t="shared" si="2"/>
        <v>1.949983474442945</v>
      </c>
      <c r="T46">
        <f t="shared" si="3"/>
        <v>6.084786826833052</v>
      </c>
      <c r="U46" s="6"/>
      <c r="V46" s="6" t="s">
        <v>94</v>
      </c>
      <c r="W46" s="6" t="s">
        <v>95</v>
      </c>
      <c r="X46" s="6" t="s">
        <v>96</v>
      </c>
      <c r="Y46" s="6" t="s">
        <v>97</v>
      </c>
      <c r="Z46" s="6" t="s">
        <v>98</v>
      </c>
    </row>
    <row r="47" spans="1:26" ht="12">
      <c r="A47" t="s">
        <v>19</v>
      </c>
      <c r="B47">
        <v>10</v>
      </c>
      <c r="C47">
        <v>11.528571428571427</v>
      </c>
      <c r="D47">
        <f t="shared" si="0"/>
        <v>2.4448284262205897</v>
      </c>
      <c r="E47">
        <f t="shared" si="1"/>
        <v>10.897834874629417</v>
      </c>
      <c r="F47" s="4" t="s">
        <v>92</v>
      </c>
      <c r="G47" s="4">
        <v>1</v>
      </c>
      <c r="H47" s="4">
        <v>3.630276118088776</v>
      </c>
      <c r="I47" s="4">
        <v>3.630276118088776</v>
      </c>
      <c r="J47" s="4">
        <v>90.59857396705337</v>
      </c>
      <c r="K47" s="4">
        <v>3.779052179587048E-12</v>
      </c>
      <c r="P47" t="s">
        <v>19</v>
      </c>
      <c r="Q47">
        <v>10</v>
      </c>
      <c r="R47">
        <v>6.971428571428597</v>
      </c>
      <c r="S47">
        <f t="shared" si="2"/>
        <v>1.941820163803792</v>
      </c>
      <c r="T47">
        <f t="shared" si="3"/>
        <v>6.084786826833052</v>
      </c>
      <c r="U47" s="4" t="s">
        <v>92</v>
      </c>
      <c r="V47" s="4">
        <v>1</v>
      </c>
      <c r="W47" s="4">
        <v>8.423270940383686</v>
      </c>
      <c r="X47" s="4">
        <v>8.423270940383686</v>
      </c>
      <c r="Y47" s="4">
        <v>123.88768085792636</v>
      </c>
      <c r="Z47" s="4">
        <v>3.030668786870193E-14</v>
      </c>
    </row>
    <row r="48" spans="1:26" ht="12">
      <c r="A48" t="s">
        <v>19</v>
      </c>
      <c r="B48">
        <v>10</v>
      </c>
      <c r="C48">
        <v>11.757142857142856</v>
      </c>
      <c r="D48">
        <f t="shared" si="0"/>
        <v>2.464460958627711</v>
      </c>
      <c r="E48">
        <f t="shared" si="1"/>
        <v>10.897834874629417</v>
      </c>
      <c r="F48" s="4" t="s">
        <v>46</v>
      </c>
      <c r="G48" s="4">
        <v>43</v>
      </c>
      <c r="H48" s="4">
        <v>1.7230058514451296</v>
      </c>
      <c r="I48" s="4">
        <v>0.04006990352197976</v>
      </c>
      <c r="J48" s="4"/>
      <c r="K48" s="4"/>
      <c r="P48" t="s">
        <v>19</v>
      </c>
      <c r="Q48">
        <v>10</v>
      </c>
      <c r="R48">
        <v>7.799999999999981</v>
      </c>
      <c r="S48">
        <f t="shared" si="2"/>
        <v>2.0541237336955436</v>
      </c>
      <c r="T48">
        <f t="shared" si="3"/>
        <v>6.084786826833052</v>
      </c>
      <c r="U48" s="4" t="s">
        <v>46</v>
      </c>
      <c r="V48" s="4">
        <v>43</v>
      </c>
      <c r="W48" s="4">
        <v>2.9236212021102244</v>
      </c>
      <c r="X48" s="4">
        <v>0.0679911907467494</v>
      </c>
      <c r="Y48" s="4"/>
      <c r="Z48" s="4"/>
    </row>
    <row r="49" spans="1:26" ht="12.75" thickBot="1">
      <c r="A49" t="s">
        <v>19</v>
      </c>
      <c r="B49">
        <v>20</v>
      </c>
      <c r="C49">
        <v>8.571428571428571</v>
      </c>
      <c r="D49">
        <f t="shared" si="0"/>
        <v>2.1484344131667874</v>
      </c>
      <c r="E49">
        <f t="shared" si="1"/>
        <v>9.799348395377836</v>
      </c>
      <c r="F49" s="5" t="s">
        <v>47</v>
      </c>
      <c r="G49" s="5">
        <v>44</v>
      </c>
      <c r="H49" s="5">
        <v>5.353281969533906</v>
      </c>
      <c r="I49" s="5"/>
      <c r="J49" s="5"/>
      <c r="K49" s="5"/>
      <c r="P49" t="s">
        <v>19</v>
      </c>
      <c r="Q49">
        <v>20</v>
      </c>
      <c r="R49">
        <v>4.285714285714337</v>
      </c>
      <c r="S49">
        <f t="shared" si="2"/>
        <v>1.455287232606854</v>
      </c>
      <c r="T49">
        <f t="shared" si="3"/>
        <v>5.175569054690833</v>
      </c>
      <c r="U49" s="5" t="s">
        <v>47</v>
      </c>
      <c r="V49" s="5">
        <v>44</v>
      </c>
      <c r="W49" s="5">
        <v>11.34689214249391</v>
      </c>
      <c r="X49" s="5"/>
      <c r="Y49" s="5"/>
      <c r="Z49" s="5"/>
    </row>
    <row r="50" spans="1:20" ht="12.75" thickBot="1">
      <c r="A50" t="s">
        <v>19</v>
      </c>
      <c r="B50">
        <v>20</v>
      </c>
      <c r="C50">
        <v>8.185714285714285</v>
      </c>
      <c r="D50">
        <f t="shared" si="0"/>
        <v>2.1023904746653805</v>
      </c>
      <c r="E50">
        <f t="shared" si="1"/>
        <v>9.799348395377836</v>
      </c>
      <c r="P50" t="s">
        <v>19</v>
      </c>
      <c r="Q50">
        <v>20</v>
      </c>
      <c r="R50">
        <v>4.585714285714304</v>
      </c>
      <c r="S50">
        <f t="shared" si="2"/>
        <v>1.5229458810806609</v>
      </c>
      <c r="T50">
        <f t="shared" si="3"/>
        <v>5.175569054690833</v>
      </c>
    </row>
    <row r="51" spans="1:29" ht="12">
      <c r="A51" t="s">
        <v>19</v>
      </c>
      <c r="B51">
        <v>20</v>
      </c>
      <c r="C51">
        <v>6.957142857142857</v>
      </c>
      <c r="D51">
        <f t="shared" si="0"/>
        <v>1.9397688810332308</v>
      </c>
      <c r="E51">
        <f t="shared" si="1"/>
        <v>9.799348395377836</v>
      </c>
      <c r="F51" s="6"/>
      <c r="G51" s="6" t="s">
        <v>99</v>
      </c>
      <c r="H51" s="6" t="s">
        <v>89</v>
      </c>
      <c r="I51" s="6" t="s">
        <v>100</v>
      </c>
      <c r="J51" s="6" t="s">
        <v>101</v>
      </c>
      <c r="K51" s="6" t="s">
        <v>102</v>
      </c>
      <c r="L51" s="6" t="s">
        <v>103</v>
      </c>
      <c r="M51" s="6" t="s">
        <v>104</v>
      </c>
      <c r="N51" s="6" t="s">
        <v>105</v>
      </c>
      <c r="P51" t="s">
        <v>19</v>
      </c>
      <c r="Q51">
        <v>20</v>
      </c>
      <c r="R51">
        <v>4.614285714285729</v>
      </c>
      <c r="S51">
        <f t="shared" si="2"/>
        <v>1.5291570811733006</v>
      </c>
      <c r="T51">
        <f t="shared" si="3"/>
        <v>5.175569054690833</v>
      </c>
      <c r="U51" s="6"/>
      <c r="V51" s="6" t="s">
        <v>99</v>
      </c>
      <c r="W51" s="6" t="s">
        <v>89</v>
      </c>
      <c r="X51" s="6" t="s">
        <v>100</v>
      </c>
      <c r="Y51" s="6" t="s">
        <v>101</v>
      </c>
      <c r="Z51" s="6" t="s">
        <v>102</v>
      </c>
      <c r="AA51" s="6" t="s">
        <v>103</v>
      </c>
      <c r="AB51" s="6" t="s">
        <v>104</v>
      </c>
      <c r="AC51" s="6" t="s">
        <v>105</v>
      </c>
    </row>
    <row r="52" spans="1:29" ht="12">
      <c r="A52" t="s">
        <v>19</v>
      </c>
      <c r="B52">
        <v>37</v>
      </c>
      <c r="C52">
        <v>7.533333333333332</v>
      </c>
      <c r="D52">
        <f t="shared" si="0"/>
        <v>2.0193376176101303</v>
      </c>
      <c r="E52">
        <f t="shared" si="1"/>
        <v>8.18001417568255</v>
      </c>
      <c r="F52" s="4" t="s">
        <v>93</v>
      </c>
      <c r="G52" s="4">
        <v>2.4948123751003846</v>
      </c>
      <c r="H52" s="4">
        <v>0.03789594257579615</v>
      </c>
      <c r="I52" s="4">
        <v>65.83323188519402</v>
      </c>
      <c r="J52" s="4">
        <v>8.298020121872814E-45</v>
      </c>
      <c r="K52" s="4">
        <v>2.418387923325391</v>
      </c>
      <c r="L52" s="4">
        <v>2.5712368268753782</v>
      </c>
      <c r="M52" s="4">
        <v>2.418387923325391</v>
      </c>
      <c r="N52" s="4">
        <v>2.5712368268753782</v>
      </c>
      <c r="P52" t="s">
        <v>19</v>
      </c>
      <c r="Q52">
        <v>37</v>
      </c>
      <c r="R52">
        <v>4.4</v>
      </c>
      <c r="S52">
        <f t="shared" si="2"/>
        <v>1.4816045409242156</v>
      </c>
      <c r="T52">
        <f t="shared" si="3"/>
        <v>3.9306987888585594</v>
      </c>
      <c r="U52" s="4" t="s">
        <v>93</v>
      </c>
      <c r="V52" s="4">
        <v>1.967634091153614</v>
      </c>
      <c r="W52" s="4">
        <v>0.049363948302882855</v>
      </c>
      <c r="X52" s="4">
        <v>39.85973891473961</v>
      </c>
      <c r="Y52" s="4">
        <v>1.3660257616880286E-35</v>
      </c>
      <c r="Z52" s="4">
        <v>1.8680822016881047</v>
      </c>
      <c r="AA52" s="4">
        <v>2.0671859806191235</v>
      </c>
      <c r="AB52" s="4">
        <v>1.8680822016881047</v>
      </c>
      <c r="AC52" s="4">
        <v>2.0671859806191235</v>
      </c>
    </row>
    <row r="53" spans="1:29" ht="12.75" thickBot="1">
      <c r="A53" t="s">
        <v>19</v>
      </c>
      <c r="B53">
        <v>37</v>
      </c>
      <c r="C53">
        <v>8.414285714285715</v>
      </c>
      <c r="D53">
        <f t="shared" si="0"/>
        <v>2.1299309416022276</v>
      </c>
      <c r="E53">
        <f t="shared" si="1"/>
        <v>8.18001417568255</v>
      </c>
      <c r="F53" s="5" t="s">
        <v>106</v>
      </c>
      <c r="G53" s="5">
        <v>-0.0106248240951001</v>
      </c>
      <c r="H53" s="5">
        <v>0.0011162489609794054</v>
      </c>
      <c r="I53" s="5">
        <v>-9.518328317885103</v>
      </c>
      <c r="J53" s="5">
        <v>3.77905217958698E-12</v>
      </c>
      <c r="K53" s="5">
        <v>-0.01287595466710343</v>
      </c>
      <c r="L53" s="5">
        <v>-0.008373693523096769</v>
      </c>
      <c r="M53" s="5">
        <v>-0.01287595466710343</v>
      </c>
      <c r="N53" s="5">
        <v>-0.008373693523096769</v>
      </c>
      <c r="P53" t="s">
        <v>19</v>
      </c>
      <c r="Q53">
        <v>37</v>
      </c>
      <c r="R53">
        <v>4.914285714285744</v>
      </c>
      <c r="S53">
        <f t="shared" si="2"/>
        <v>1.5921464153240454</v>
      </c>
      <c r="T53">
        <f t="shared" si="3"/>
        <v>3.9306987888585594</v>
      </c>
      <c r="U53" s="5" t="s">
        <v>106</v>
      </c>
      <c r="V53" s="5">
        <v>-0.016184239789424466</v>
      </c>
      <c r="W53" s="5">
        <v>0.0014540463241605075</v>
      </c>
      <c r="X53" s="5">
        <v>-11.130484304733843</v>
      </c>
      <c r="Y53" s="5">
        <v>3.030668786870182E-14</v>
      </c>
      <c r="Z53" s="5">
        <v>-0.019116603668674854</v>
      </c>
      <c r="AA53" s="5">
        <v>-0.013251875910174078</v>
      </c>
      <c r="AB53" s="5">
        <v>-0.019116603668674854</v>
      </c>
      <c r="AC53" s="5">
        <v>-0.013251875910174078</v>
      </c>
    </row>
    <row r="54" spans="1:20" ht="12">
      <c r="A54" t="s">
        <v>19</v>
      </c>
      <c r="B54">
        <v>37</v>
      </c>
      <c r="C54">
        <v>6.92857142857143</v>
      </c>
      <c r="D54">
        <f t="shared" si="0"/>
        <v>1.9356536488881244</v>
      </c>
      <c r="E54">
        <f t="shared" si="1"/>
        <v>8.18001417568255</v>
      </c>
      <c r="P54" t="s">
        <v>19</v>
      </c>
      <c r="Q54">
        <v>37</v>
      </c>
      <c r="R54">
        <v>4.342857142857061</v>
      </c>
      <c r="S54">
        <f t="shared" si="2"/>
        <v>1.4685324593568438</v>
      </c>
      <c r="T54">
        <f t="shared" si="3"/>
        <v>3.9306987888585594</v>
      </c>
    </row>
    <row r="56" ht="12">
      <c r="V56">
        <f>EXP(V52)</f>
        <v>7.153731374609733</v>
      </c>
    </row>
    <row r="57" ht="12">
      <c r="G57">
        <f>EXP(G52)</f>
        <v>12.119459392902826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Brad Dewey</cp:lastModifiedBy>
  <cp:lastPrinted>2013-11-14T14:23:56Z</cp:lastPrinted>
  <dcterms:created xsi:type="dcterms:W3CDTF">2013-11-13T20:59:03Z</dcterms:created>
  <dcterms:modified xsi:type="dcterms:W3CDTF">2014-01-02T18:11:17Z</dcterms:modified>
  <cp:category/>
  <cp:version/>
  <cp:contentType/>
  <cp:contentStatus/>
</cp:coreProperties>
</file>