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720" windowHeight="6540" activeTab="0"/>
  </bookViews>
  <sheets>
    <sheet name="Report1" sheetId="1" r:id="rId1"/>
  </sheets>
  <definedNames>
    <definedName name="_xlnm.Print_Area" localSheetId="0">'Report1'!$A$2:$I$71</definedName>
    <definedName name="_xlnm.Print_Titles" localSheetId="0">'Report1'!$2:$9</definedName>
  </definedNames>
  <calcPr fullCalcOnLoad="1"/>
</workbook>
</file>

<file path=xl/sharedStrings.xml><?xml version="1.0" encoding="utf-8"?>
<sst xmlns="http://schemas.openxmlformats.org/spreadsheetml/2006/main" count="247" uniqueCount="85">
  <si>
    <t>County</t>
  </si>
  <si>
    <t>Corn</t>
  </si>
  <si>
    <t>Soybean</t>
  </si>
  <si>
    <t>Big Stone</t>
  </si>
  <si>
    <t>Blue Earth</t>
  </si>
  <si>
    <t>Brown</t>
  </si>
  <si>
    <t>Carver</t>
  </si>
  <si>
    <t>Chippewa</t>
  </si>
  <si>
    <t>Cottonwood</t>
  </si>
  <si>
    <t>Dakota</t>
  </si>
  <si>
    <t>Hennepin</t>
  </si>
  <si>
    <t>Jackson</t>
  </si>
  <si>
    <t>Kandiyohi</t>
  </si>
  <si>
    <t>Lac Qui Parle</t>
  </si>
  <si>
    <t>Le Sueur</t>
  </si>
  <si>
    <t>Lincoln</t>
  </si>
  <si>
    <t>Lyon</t>
  </si>
  <si>
    <t>Martin</t>
  </si>
  <si>
    <t>Murray</t>
  </si>
  <si>
    <t>Nicollet</t>
  </si>
  <si>
    <t>Pipestone</t>
  </si>
  <si>
    <t>Redwood</t>
  </si>
  <si>
    <t>Renville</t>
  </si>
  <si>
    <t>Rice</t>
  </si>
  <si>
    <t>Scott</t>
  </si>
  <si>
    <t>Sibley</t>
  </si>
  <si>
    <t>Stevens</t>
  </si>
  <si>
    <t>Swift</t>
  </si>
  <si>
    <t>Traverse</t>
  </si>
  <si>
    <t>Waseca</t>
  </si>
  <si>
    <t>Watonwan</t>
  </si>
  <si>
    <t>Yellow Medicine</t>
  </si>
  <si>
    <t>Planted into</t>
  </si>
  <si>
    <t>&gt;15%</t>
  </si>
  <si>
    <t>&gt;30%</t>
  </si>
  <si>
    <t>Residue</t>
  </si>
  <si>
    <t>Averages</t>
  </si>
  <si>
    <t>McLeod</t>
  </si>
  <si>
    <t>Grant</t>
  </si>
  <si>
    <t>Faribault</t>
  </si>
  <si>
    <t>Stearns</t>
  </si>
  <si>
    <t>Results of Counties Not Participating in 1999</t>
  </si>
  <si>
    <t>Residue Trend Analysis</t>
  </si>
  <si>
    <t>Becker</t>
  </si>
  <si>
    <t>Benton</t>
  </si>
  <si>
    <t>Dodge</t>
  </si>
  <si>
    <t>Fillmore</t>
  </si>
  <si>
    <t>Isanti</t>
  </si>
  <si>
    <t>Meeker</t>
  </si>
  <si>
    <t>Morrison</t>
  </si>
  <si>
    <t>Nobles</t>
  </si>
  <si>
    <t>Norman</t>
  </si>
  <si>
    <t>Olmsted</t>
  </si>
  <si>
    <t>Pennington</t>
  </si>
  <si>
    <t>Pine</t>
  </si>
  <si>
    <t>Pope</t>
  </si>
  <si>
    <t>Rock</t>
  </si>
  <si>
    <t>Sherburne</t>
  </si>
  <si>
    <t>Todd</t>
  </si>
  <si>
    <t>Washington</t>
  </si>
  <si>
    <t>Wright</t>
  </si>
  <si>
    <t>Mower</t>
  </si>
  <si>
    <t>Wadena</t>
  </si>
  <si>
    <t>0%</t>
  </si>
  <si>
    <t>Average of Counties Reporting</t>
  </si>
  <si>
    <r>
      <t>Percent of Cropland Meeting Residue Targets</t>
    </r>
    <r>
      <rPr>
        <b/>
        <vertAlign val="superscript"/>
        <sz val="10"/>
        <rFont val="Arial"/>
        <family val="2"/>
      </rPr>
      <t>1</t>
    </r>
  </si>
  <si>
    <t>NA</t>
  </si>
  <si>
    <t xml:space="preserve">1 Beginning in 1999, the method used to compute 'Percent of Cropland Meeting Residue Targets' is modified and for some </t>
  </si>
  <si>
    <t xml:space="preserve">   counties the values vary slightly from the previous summary prepared by the MPCA.  It is computed as the average of the </t>
  </si>
  <si>
    <t xml:space="preserve">   percent of corn acres planted into &gt;15% residue, and the percent of soybean acres planted into &gt;30% residue.</t>
  </si>
  <si>
    <t>nk</t>
  </si>
  <si>
    <t>Ra</t>
  </si>
  <si>
    <t>% change</t>
  </si>
  <si>
    <t>98 to 99</t>
  </si>
  <si>
    <r>
      <t>Residue Targets</t>
    </r>
    <r>
      <rPr>
        <b/>
        <vertAlign val="superscript"/>
        <sz val="10"/>
        <rFont val="Arial"/>
        <family val="2"/>
      </rPr>
      <t>1</t>
    </r>
  </si>
  <si>
    <t>Average Percent of</t>
  </si>
  <si>
    <t>Cropland Meeting</t>
  </si>
  <si>
    <t>1995 - 1999</t>
  </si>
  <si>
    <t>Years</t>
  </si>
  <si>
    <t>of Survey</t>
  </si>
  <si>
    <t>Data</t>
  </si>
  <si>
    <t>Years Participated</t>
  </si>
  <si>
    <t>formulas here:</t>
  </si>
  <si>
    <t>Report 1.  1999 Minnesota Crop Residue Survey Results</t>
  </si>
  <si>
    <t>For more information, contact Derek Fisher, BWSR, at (507) 359-6090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</si>
</sst>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"/>
    <numFmt numFmtId="169" formatCode="0.000"/>
  </numFmts>
  <fonts count="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9" fontId="0" fillId="0" borderId="0" xfId="2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9" fontId="0" fillId="0" borderId="0" xfId="21" applyBorder="1" applyAlignment="1">
      <alignment horizontal="center"/>
    </xf>
    <xf numFmtId="9" fontId="0" fillId="0" borderId="0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2" fontId="0" fillId="0" borderId="0" xfId="21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9" fontId="2" fillId="0" borderId="1" xfId="21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9" fontId="0" fillId="0" borderId="4" xfId="21" applyBorder="1" applyAlignment="1">
      <alignment horizontal="center"/>
    </xf>
    <xf numFmtId="9" fontId="0" fillId="0" borderId="5" xfId="21" applyBorder="1" applyAlignment="1">
      <alignment horizontal="center"/>
    </xf>
    <xf numFmtId="2" fontId="0" fillId="0" borderId="6" xfId="21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" fontId="2" fillId="0" borderId="7" xfId="21" applyNumberFormat="1" applyFont="1" applyBorder="1" applyAlignment="1">
      <alignment horizontal="center"/>
    </xf>
    <xf numFmtId="1" fontId="2" fillId="0" borderId="8" xfId="21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/>
    </xf>
    <xf numFmtId="9" fontId="2" fillId="0" borderId="5" xfId="21" applyFont="1" applyBorder="1" applyAlignment="1">
      <alignment horizontal="center"/>
    </xf>
    <xf numFmtId="9" fontId="2" fillId="0" borderId="6" xfId="21" applyFont="1" applyBorder="1" applyAlignment="1">
      <alignment horizontal="center"/>
    </xf>
    <xf numFmtId="9" fontId="2" fillId="0" borderId="8" xfId="21" applyFont="1" applyBorder="1" applyAlignment="1">
      <alignment horizontal="center"/>
    </xf>
    <xf numFmtId="9" fontId="2" fillId="0" borderId="10" xfId="21" applyFont="1" applyBorder="1" applyAlignment="1">
      <alignment horizontal="center"/>
    </xf>
    <xf numFmtId="9" fontId="2" fillId="0" borderId="11" xfId="21" applyFont="1" applyBorder="1" applyAlignment="1">
      <alignment horizontal="center"/>
    </xf>
    <xf numFmtId="9" fontId="5" fillId="0" borderId="10" xfId="21" applyFont="1" applyBorder="1" applyAlignment="1">
      <alignment horizontal="center"/>
    </xf>
    <xf numFmtId="9" fontId="5" fillId="0" borderId="1" xfId="21" applyFont="1" applyBorder="1" applyAlignment="1">
      <alignment horizontal="center"/>
    </xf>
    <xf numFmtId="9" fontId="5" fillId="0" borderId="11" xfId="21" applyFont="1" applyBorder="1" applyAlignment="1">
      <alignment horizontal="center"/>
    </xf>
    <xf numFmtId="1" fontId="5" fillId="0" borderId="4" xfId="15" applyNumberFormat="1" applyFont="1" applyBorder="1" applyAlignment="1">
      <alignment horizontal="center"/>
    </xf>
    <xf numFmtId="1" fontId="5" fillId="0" borderId="5" xfId="15" applyNumberFormat="1" applyFont="1" applyBorder="1" applyAlignment="1">
      <alignment horizontal="center"/>
    </xf>
    <xf numFmtId="1" fontId="5" fillId="0" borderId="0" xfId="15" applyNumberFormat="1" applyFont="1" applyBorder="1" applyAlignment="1">
      <alignment horizontal="center"/>
    </xf>
    <xf numFmtId="1" fontId="5" fillId="0" borderId="6" xfId="15" applyNumberFormat="1" applyFont="1" applyBorder="1" applyAlignment="1">
      <alignment horizontal="center"/>
    </xf>
    <xf numFmtId="1" fontId="7" fillId="0" borderId="0" xfId="15" applyNumberFormat="1" applyFont="1" applyBorder="1" applyAlignment="1">
      <alignment horizontal="center"/>
    </xf>
    <xf numFmtId="1" fontId="5" fillId="0" borderId="3" xfId="15" applyNumberFormat="1" applyFont="1" applyBorder="1" applyAlignment="1">
      <alignment horizontal="center"/>
    </xf>
    <xf numFmtId="1" fontId="7" fillId="0" borderId="4" xfId="15" applyNumberFormat="1" applyFont="1" applyBorder="1" applyAlignment="1">
      <alignment horizontal="center"/>
    </xf>
    <xf numFmtId="1" fontId="5" fillId="0" borderId="2" xfId="15" applyNumberFormat="1" applyFont="1" applyBorder="1" applyAlignment="1">
      <alignment horizontal="center"/>
    </xf>
    <xf numFmtId="1" fontId="7" fillId="0" borderId="6" xfId="15" applyNumberFormat="1" applyFont="1" applyBorder="1" applyAlignment="1">
      <alignment horizontal="center"/>
    </xf>
    <xf numFmtId="1" fontId="7" fillId="0" borderId="2" xfId="15" applyNumberFormat="1" applyFont="1" applyBorder="1" applyAlignment="1">
      <alignment horizontal="center"/>
    </xf>
    <xf numFmtId="1" fontId="7" fillId="0" borderId="9" xfId="15" applyNumberFormat="1" applyFont="1" applyBorder="1" applyAlignment="1">
      <alignment horizontal="center"/>
    </xf>
    <xf numFmtId="1" fontId="7" fillId="0" borderId="7" xfId="15" applyNumberFormat="1" applyFont="1" applyBorder="1" applyAlignment="1">
      <alignment horizontal="center"/>
    </xf>
    <xf numFmtId="1" fontId="5" fillId="0" borderId="7" xfId="15" applyNumberFormat="1" applyFont="1" applyBorder="1" applyAlignment="1">
      <alignment horizontal="center"/>
    </xf>
    <xf numFmtId="1" fontId="5" fillId="0" borderId="8" xfId="15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9" fontId="7" fillId="0" borderId="11" xfId="21" applyFont="1" applyBorder="1" applyAlignment="1">
      <alignment horizontal="center"/>
    </xf>
    <xf numFmtId="2" fontId="2" fillId="0" borderId="0" xfId="21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9" fontId="5" fillId="0" borderId="0" xfId="21" applyFont="1" applyBorder="1" applyAlignment="1">
      <alignment horizontal="center"/>
    </xf>
    <xf numFmtId="0" fontId="8" fillId="0" borderId="2" xfId="0" applyFont="1" applyBorder="1" applyAlignment="1">
      <alignment horizontal="left" textRotation="180"/>
    </xf>
    <xf numFmtId="0" fontId="8" fillId="0" borderId="9" xfId="0" applyFont="1" applyBorder="1" applyAlignment="1">
      <alignment horizontal="left" vertical="top" textRotation="180"/>
    </xf>
    <xf numFmtId="9" fontId="1" fillId="0" borderId="0" xfId="21" applyFont="1" applyBorder="1" applyAlignment="1">
      <alignment horizontal="left"/>
    </xf>
    <xf numFmtId="1" fontId="2" fillId="0" borderId="0" xfId="2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15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9" fontId="5" fillId="0" borderId="14" xfId="21" applyFont="1" applyBorder="1" applyAlignment="1">
      <alignment horizontal="center"/>
    </xf>
    <xf numFmtId="9" fontId="5" fillId="0" borderId="14" xfId="21" applyFont="1" applyBorder="1" applyAlignment="1" quotePrefix="1">
      <alignment horizontal="center"/>
    </xf>
    <xf numFmtId="1" fontId="5" fillId="0" borderId="12" xfId="15" applyNumberFormat="1" applyFont="1" applyBorder="1" applyAlignment="1">
      <alignment horizontal="center"/>
    </xf>
    <xf numFmtId="1" fontId="7" fillId="0" borderId="13" xfId="15" applyNumberFormat="1" applyFont="1" applyBorder="1" applyAlignment="1">
      <alignment horizontal="center"/>
    </xf>
    <xf numFmtId="1" fontId="7" fillId="0" borderId="15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0" xfId="21" applyNumberFormat="1" applyFont="1" applyBorder="1" applyAlignment="1">
      <alignment horizontal="center"/>
    </xf>
    <xf numFmtId="2" fontId="2" fillId="0" borderId="1" xfId="21" applyNumberFormat="1" applyFont="1" applyBorder="1" applyAlignment="1">
      <alignment horizontal="center"/>
    </xf>
    <xf numFmtId="1" fontId="2" fillId="0" borderId="11" xfId="21" applyNumberFormat="1" applyFont="1" applyBorder="1" applyAlignment="1">
      <alignment horizontal="center"/>
    </xf>
    <xf numFmtId="1" fontId="2" fillId="0" borderId="10" xfId="21" applyNumberFormat="1" applyFont="1" applyBorder="1" applyAlignment="1">
      <alignment horizontal="left"/>
    </xf>
    <xf numFmtId="2" fontId="2" fillId="0" borderId="1" xfId="21" applyNumberFormat="1" applyFont="1" applyBorder="1" applyAlignment="1">
      <alignment horizontal="left"/>
    </xf>
    <xf numFmtId="1" fontId="2" fillId="0" borderId="4" xfId="21" applyNumberFormat="1" applyFont="1" applyBorder="1" applyAlignment="1">
      <alignment horizontal="center"/>
    </xf>
    <xf numFmtId="1" fontId="2" fillId="0" borderId="5" xfId="21" applyNumberFormat="1" applyFont="1" applyBorder="1" applyAlignment="1">
      <alignment horizontal="center"/>
    </xf>
    <xf numFmtId="2" fontId="2" fillId="0" borderId="0" xfId="21" applyNumberFormat="1" applyFont="1" applyBorder="1" applyAlignment="1">
      <alignment horizontal="center"/>
    </xf>
    <xf numFmtId="2" fontId="2" fillId="0" borderId="6" xfId="21" applyNumberFormat="1" applyFont="1" applyBorder="1" applyAlignment="1">
      <alignment horizontal="center"/>
    </xf>
    <xf numFmtId="9" fontId="1" fillId="0" borderId="9" xfId="21" applyFont="1" applyBorder="1" applyAlignment="1">
      <alignment horizontal="left"/>
    </xf>
    <xf numFmtId="9" fontId="1" fillId="0" borderId="7" xfId="21" applyFont="1" applyBorder="1" applyAlignment="1">
      <alignment horizontal="left"/>
    </xf>
    <xf numFmtId="9" fontId="1" fillId="0" borderId="8" xfId="2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9" fontId="5" fillId="0" borderId="9" xfId="21" applyFont="1" applyBorder="1" applyAlignment="1">
      <alignment horizontal="center"/>
    </xf>
    <xf numFmtId="9" fontId="5" fillId="0" borderId="7" xfId="21" applyFont="1" applyBorder="1" applyAlignment="1">
      <alignment horizontal="center"/>
    </xf>
    <xf numFmtId="9" fontId="5" fillId="0" borderId="8" xfId="2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showGridLines="0" showZeros="0" tabSelected="1" workbookViewId="0" topLeftCell="A1">
      <selection activeCell="F68" sqref="F68"/>
    </sheetView>
  </sheetViews>
  <sheetFormatPr defaultColWidth="9.140625" defaultRowHeight="12.75"/>
  <cols>
    <col min="1" max="1" width="4.00390625" style="2" customWidth="1"/>
    <col min="2" max="2" width="14.421875" style="0" customWidth="1"/>
    <col min="3" max="4" width="10.8515625" style="1" customWidth="1"/>
    <col min="5" max="9" width="8.7109375" style="1" customWidth="1"/>
    <col min="10" max="10" width="23.7109375" style="1" customWidth="1"/>
    <col min="15" max="15" width="19.57421875" style="0" customWidth="1"/>
    <col min="17" max="21" width="3.28125" style="0" customWidth="1"/>
  </cols>
  <sheetData>
    <row r="1" ht="12" customHeight="1">
      <c r="Q1" t="s">
        <v>82</v>
      </c>
    </row>
    <row r="2" spans="1:21" ht="6" customHeight="1">
      <c r="A2" s="14"/>
      <c r="B2" s="15"/>
      <c r="C2" s="16"/>
      <c r="D2" s="16"/>
      <c r="E2" s="16"/>
      <c r="F2" s="16"/>
      <c r="G2" s="16"/>
      <c r="H2" s="16"/>
      <c r="I2" s="17"/>
      <c r="J2" s="4"/>
      <c r="Q2" s="70">
        <f>IF(ISNUMBER(Report1!E2),Q$3,"")</f>
      </c>
      <c r="R2" s="70">
        <f>IF(ISNUMBER(Report1!F2),R$3,"")</f>
      </c>
      <c r="S2" s="70">
        <f>IF(ISNUMBER(Report1!G2),S$3,"")</f>
      </c>
      <c r="T2" s="70">
        <f>IF(ISNUMBER(Report1!H2),T$3,"")</f>
      </c>
      <c r="U2" s="70">
        <f>IF(ISNUMBER(Report1!I2),U$3,"")</f>
      </c>
    </row>
    <row r="3" spans="1:21" ht="17.25">
      <c r="A3" s="93" t="s">
        <v>83</v>
      </c>
      <c r="B3" s="94"/>
      <c r="C3" s="94"/>
      <c r="D3" s="94"/>
      <c r="E3" s="94"/>
      <c r="F3" s="94"/>
      <c r="G3" s="94"/>
      <c r="H3" s="94"/>
      <c r="I3" s="95"/>
      <c r="J3" s="57"/>
      <c r="Q3">
        <v>9</v>
      </c>
      <c r="R3">
        <v>8</v>
      </c>
      <c r="S3">
        <v>7</v>
      </c>
      <c r="T3">
        <v>6</v>
      </c>
      <c r="U3">
        <v>5</v>
      </c>
    </row>
    <row r="4" spans="1:10" ht="3" customHeight="1">
      <c r="A4" s="8"/>
      <c r="B4" s="3"/>
      <c r="C4" s="4"/>
      <c r="D4" s="4"/>
      <c r="E4" s="4"/>
      <c r="F4" s="6"/>
      <c r="G4" s="4"/>
      <c r="H4" s="4"/>
      <c r="I4" s="4"/>
      <c r="J4" s="4"/>
    </row>
    <row r="5" spans="1:21" ht="12" customHeight="1">
      <c r="A5" s="14"/>
      <c r="B5" s="15"/>
      <c r="C5" s="30" t="s">
        <v>1</v>
      </c>
      <c r="D5" s="27" t="s">
        <v>2</v>
      </c>
      <c r="E5" s="89" t="s">
        <v>42</v>
      </c>
      <c r="F5" s="89"/>
      <c r="G5" s="89"/>
      <c r="H5" s="89"/>
      <c r="I5" s="90"/>
      <c r="J5" s="58"/>
      <c r="M5" s="14"/>
      <c r="N5" s="15"/>
      <c r="O5" s="84" t="s">
        <v>75</v>
      </c>
      <c r="P5" s="87"/>
      <c r="Q5" s="89"/>
      <c r="R5" s="89"/>
      <c r="S5" s="89"/>
      <c r="T5" s="89"/>
      <c r="U5" s="90"/>
    </row>
    <row r="6" spans="1:21" ht="12.75">
      <c r="A6" s="10"/>
      <c r="B6" s="3"/>
      <c r="C6" s="9" t="s">
        <v>32</v>
      </c>
      <c r="D6" s="28" t="s">
        <v>32</v>
      </c>
      <c r="E6" s="7"/>
      <c r="F6" s="7"/>
      <c r="G6" s="7"/>
      <c r="H6" s="7"/>
      <c r="I6" s="18"/>
      <c r="J6" s="7"/>
      <c r="M6" s="10"/>
      <c r="N6" s="3"/>
      <c r="O6" s="85" t="s">
        <v>76</v>
      </c>
      <c r="P6" s="85" t="s">
        <v>78</v>
      </c>
      <c r="Q6" s="7"/>
      <c r="R6" s="7"/>
      <c r="S6" s="7"/>
      <c r="T6" s="7"/>
      <c r="U6" s="18"/>
    </row>
    <row r="7" spans="1:21" ht="12.75" customHeight="1">
      <c r="A7" s="55" t="s">
        <v>71</v>
      </c>
      <c r="B7" s="13"/>
      <c r="C7" s="9" t="s">
        <v>33</v>
      </c>
      <c r="D7" s="28" t="s">
        <v>34</v>
      </c>
      <c r="E7" s="91" t="s">
        <v>65</v>
      </c>
      <c r="F7" s="91"/>
      <c r="G7" s="91"/>
      <c r="H7" s="91"/>
      <c r="I7" s="92"/>
      <c r="J7" s="51"/>
      <c r="K7" s="68" t="s">
        <v>72</v>
      </c>
      <c r="L7" s="68"/>
      <c r="M7" s="55" t="s">
        <v>71</v>
      </c>
      <c r="N7" s="13"/>
      <c r="O7" s="85" t="s">
        <v>74</v>
      </c>
      <c r="P7" s="88" t="s">
        <v>79</v>
      </c>
      <c r="Q7" s="91" t="s">
        <v>81</v>
      </c>
      <c r="R7" s="91"/>
      <c r="S7" s="91"/>
      <c r="T7" s="91"/>
      <c r="U7" s="92"/>
    </row>
    <row r="8" spans="1:21" ht="12.75" customHeight="1">
      <c r="A8" s="56" t="s">
        <v>70</v>
      </c>
      <c r="B8" s="19" t="s">
        <v>0</v>
      </c>
      <c r="C8" s="31" t="s">
        <v>35</v>
      </c>
      <c r="D8" s="29" t="s">
        <v>35</v>
      </c>
      <c r="E8" s="20">
        <v>1999</v>
      </c>
      <c r="F8" s="20">
        <v>1998</v>
      </c>
      <c r="G8" s="20">
        <v>1997</v>
      </c>
      <c r="H8" s="20">
        <v>1996</v>
      </c>
      <c r="I8" s="21">
        <v>1995</v>
      </c>
      <c r="J8" s="58"/>
      <c r="K8" s="69" t="s">
        <v>73</v>
      </c>
      <c r="L8" s="69"/>
      <c r="M8" s="56" t="s">
        <v>70</v>
      </c>
      <c r="N8" s="19" t="s">
        <v>0</v>
      </c>
      <c r="O8" s="86" t="s">
        <v>77</v>
      </c>
      <c r="P8" s="86" t="s">
        <v>80</v>
      </c>
      <c r="Q8" s="20">
        <v>99</v>
      </c>
      <c r="R8" s="20">
        <v>98</v>
      </c>
      <c r="S8" s="20">
        <v>97</v>
      </c>
      <c r="T8" s="20">
        <v>96</v>
      </c>
      <c r="U8" s="21">
        <v>95</v>
      </c>
    </row>
    <row r="9" spans="1:14" ht="3" customHeight="1">
      <c r="A9" s="8"/>
      <c r="B9" s="3"/>
      <c r="C9" s="5"/>
      <c r="D9" s="5"/>
      <c r="E9" s="5"/>
      <c r="F9" s="7"/>
      <c r="G9" s="7"/>
      <c r="H9" s="7"/>
      <c r="I9" s="7"/>
      <c r="J9" s="7"/>
      <c r="M9" s="8"/>
      <c r="N9" s="3"/>
    </row>
    <row r="10" spans="1:21" s="12" customFormat="1" ht="12" customHeight="1">
      <c r="A10" s="22">
        <v>1</v>
      </c>
      <c r="B10" s="23" t="s">
        <v>50</v>
      </c>
      <c r="C10" s="32">
        <v>0.94</v>
      </c>
      <c r="D10" s="32">
        <v>0.78</v>
      </c>
      <c r="E10" s="40">
        <v>86</v>
      </c>
      <c r="F10" s="35">
        <v>53.5</v>
      </c>
      <c r="G10" s="35">
        <v>77</v>
      </c>
      <c r="H10" s="41" t="s">
        <v>66</v>
      </c>
      <c r="I10" s="36">
        <v>64</v>
      </c>
      <c r="J10" s="37"/>
      <c r="K10" s="60">
        <f aca="true" t="shared" si="0" ref="K10:K53">E10-F10</f>
        <v>32.5</v>
      </c>
      <c r="L10" s="60"/>
      <c r="M10" s="22"/>
      <c r="N10" s="23" t="s">
        <v>50</v>
      </c>
      <c r="O10" s="78">
        <f aca="true" t="shared" si="1" ref="O10:O52">AVERAGE(E10:I10)</f>
        <v>70.125</v>
      </c>
      <c r="P10" s="81">
        <f aca="true" t="shared" si="2" ref="P10:P52">COUNT(E10:I10)</f>
        <v>4</v>
      </c>
      <c r="Q10" s="71">
        <f>IF(ISNUMBER(Report1!E10),Q$3,"")</f>
        <v>9</v>
      </c>
      <c r="R10" s="15">
        <f>IF(ISNUMBER(Report1!F10),R$3,"")</f>
        <v>8</v>
      </c>
      <c r="S10" s="15">
        <f>IF(ISNUMBER(Report1!G10),S$3,"")</f>
        <v>7</v>
      </c>
      <c r="T10" s="15">
        <f>IF(ISNUMBER(Report1!H10),T$3,"")</f>
      </c>
      <c r="U10" s="72">
        <f>IF(ISNUMBER(Report1!I10),U$3,"")</f>
        <v>5</v>
      </c>
    </row>
    <row r="11" spans="1:21" s="12" customFormat="1" ht="12" customHeight="1">
      <c r="A11" s="24">
        <v>2</v>
      </c>
      <c r="B11" s="11" t="s">
        <v>17</v>
      </c>
      <c r="C11" s="33">
        <v>0.74</v>
      </c>
      <c r="D11" s="33">
        <v>0.78</v>
      </c>
      <c r="E11" s="42">
        <v>76</v>
      </c>
      <c r="F11" s="37">
        <v>63</v>
      </c>
      <c r="G11" s="37">
        <v>77.5</v>
      </c>
      <c r="H11" s="37">
        <v>66</v>
      </c>
      <c r="I11" s="38">
        <v>56</v>
      </c>
      <c r="J11" s="37"/>
      <c r="K11" s="60">
        <f t="shared" si="0"/>
        <v>13</v>
      </c>
      <c r="L11" s="60"/>
      <c r="M11" s="24"/>
      <c r="N11" s="11" t="s">
        <v>17</v>
      </c>
      <c r="O11" s="79">
        <f t="shared" si="1"/>
        <v>67.7</v>
      </c>
      <c r="P11" s="82">
        <f t="shared" si="2"/>
        <v>5</v>
      </c>
      <c r="Q11" s="73">
        <f>IF(ISNUMBER(Report1!E11),Q$3,"")</f>
        <v>9</v>
      </c>
      <c r="R11" s="3">
        <f>IF(ISNUMBER(Report1!F11),R$3,"")</f>
        <v>8</v>
      </c>
      <c r="S11" s="3">
        <f>IF(ISNUMBER(Report1!G11),S$3,"")</f>
        <v>7</v>
      </c>
      <c r="T11" s="3">
        <f>IF(ISNUMBER(Report1!H11),T$3,"")</f>
        <v>6</v>
      </c>
      <c r="U11" s="74">
        <f>IF(ISNUMBER(Report1!I11),U$3,"")</f>
        <v>5</v>
      </c>
    </row>
    <row r="12" spans="1:21" s="12" customFormat="1" ht="12" customHeight="1">
      <c r="A12" s="24">
        <v>3</v>
      </c>
      <c r="B12" s="11" t="s">
        <v>14</v>
      </c>
      <c r="C12" s="33">
        <v>0.76</v>
      </c>
      <c r="D12" s="33">
        <v>0.75</v>
      </c>
      <c r="E12" s="42">
        <v>75.5</v>
      </c>
      <c r="F12" s="37">
        <v>67.5</v>
      </c>
      <c r="G12" s="39" t="s">
        <v>66</v>
      </c>
      <c r="H12" s="37">
        <v>73.5</v>
      </c>
      <c r="I12" s="38">
        <v>50</v>
      </c>
      <c r="J12" s="37"/>
      <c r="K12" s="60">
        <f t="shared" si="0"/>
        <v>8</v>
      </c>
      <c r="L12" s="60"/>
      <c r="M12" s="24"/>
      <c r="N12" s="11" t="s">
        <v>14</v>
      </c>
      <c r="O12" s="79">
        <f t="shared" si="1"/>
        <v>66.625</v>
      </c>
      <c r="P12" s="82">
        <f t="shared" si="2"/>
        <v>4</v>
      </c>
      <c r="Q12" s="73">
        <f>IF(ISNUMBER(Report1!E12),Q$3,"")</f>
        <v>9</v>
      </c>
      <c r="R12" s="3">
        <f>IF(ISNUMBER(Report1!F12),R$3,"")</f>
        <v>8</v>
      </c>
      <c r="S12" s="3">
        <f>IF(ISNUMBER(Report1!G12),S$3,"")</f>
      </c>
      <c r="T12" s="3">
        <f>IF(ISNUMBER(Report1!H12),T$3,"")</f>
        <v>6</v>
      </c>
      <c r="U12" s="74">
        <f>IF(ISNUMBER(Report1!I12),U$3,"")</f>
        <v>5</v>
      </c>
    </row>
    <row r="13" spans="1:21" s="12" customFormat="1" ht="12" customHeight="1">
      <c r="A13" s="24">
        <v>4</v>
      </c>
      <c r="B13" s="11" t="s">
        <v>27</v>
      </c>
      <c r="C13" s="33">
        <v>0.72</v>
      </c>
      <c r="D13" s="33">
        <v>0.79</v>
      </c>
      <c r="E13" s="42">
        <v>75.5</v>
      </c>
      <c r="F13" s="37">
        <v>63</v>
      </c>
      <c r="G13" s="37">
        <v>67</v>
      </c>
      <c r="H13" s="37">
        <v>60.5</v>
      </c>
      <c r="I13" s="38">
        <v>30.5</v>
      </c>
      <c r="J13" s="37"/>
      <c r="K13" s="60">
        <f t="shared" si="0"/>
        <v>12.5</v>
      </c>
      <c r="L13" s="60"/>
      <c r="M13" s="24"/>
      <c r="N13" s="11" t="s">
        <v>27</v>
      </c>
      <c r="O13" s="79">
        <f t="shared" si="1"/>
        <v>59.3</v>
      </c>
      <c r="P13" s="82">
        <f t="shared" si="2"/>
        <v>5</v>
      </c>
      <c r="Q13" s="73">
        <f>IF(ISNUMBER(Report1!E13),Q$3,"")</f>
        <v>9</v>
      </c>
      <c r="R13" s="3">
        <f>IF(ISNUMBER(Report1!F13),R$3,"")</f>
        <v>8</v>
      </c>
      <c r="S13" s="3">
        <f>IF(ISNUMBER(Report1!G13),S$3,"")</f>
        <v>7</v>
      </c>
      <c r="T13" s="3">
        <f>IF(ISNUMBER(Report1!H13),T$3,"")</f>
        <v>6</v>
      </c>
      <c r="U13" s="74">
        <f>IF(ISNUMBER(Report1!I13),U$3,"")</f>
        <v>5</v>
      </c>
    </row>
    <row r="14" spans="1:21" s="12" customFormat="1" ht="12" customHeight="1">
      <c r="A14" s="24">
        <v>5</v>
      </c>
      <c r="B14" s="11" t="s">
        <v>3</v>
      </c>
      <c r="C14" s="33">
        <v>0.75</v>
      </c>
      <c r="D14" s="33">
        <v>0.65</v>
      </c>
      <c r="E14" s="42">
        <v>70</v>
      </c>
      <c r="F14" s="37">
        <v>64</v>
      </c>
      <c r="G14" s="39" t="s">
        <v>66</v>
      </c>
      <c r="H14" s="37">
        <v>50</v>
      </c>
      <c r="I14" s="43" t="s">
        <v>66</v>
      </c>
      <c r="J14" s="39"/>
      <c r="K14" s="60">
        <f t="shared" si="0"/>
        <v>6</v>
      </c>
      <c r="L14" s="60"/>
      <c r="M14" s="24"/>
      <c r="N14" s="11" t="s">
        <v>3</v>
      </c>
      <c r="O14" s="79">
        <f t="shared" si="1"/>
        <v>61.333333333333336</v>
      </c>
      <c r="P14" s="82">
        <f t="shared" si="2"/>
        <v>3</v>
      </c>
      <c r="Q14" s="73">
        <f>IF(ISNUMBER(Report1!E14),Q$3,"")</f>
        <v>9</v>
      </c>
      <c r="R14" s="3">
        <f>IF(ISNUMBER(Report1!F14),R$3,"")</f>
        <v>8</v>
      </c>
      <c r="S14" s="3">
        <f>IF(ISNUMBER(Report1!G14),S$3,"")</f>
      </c>
      <c r="T14" s="3">
        <f>IF(ISNUMBER(Report1!H14),T$3,"")</f>
        <v>6</v>
      </c>
      <c r="U14" s="74">
        <f>IF(ISNUMBER(Report1!I14),U$3,"")</f>
      </c>
    </row>
    <row r="15" spans="1:21" s="12" customFormat="1" ht="12" customHeight="1">
      <c r="A15" s="24">
        <v>6</v>
      </c>
      <c r="B15" s="11" t="s">
        <v>8</v>
      </c>
      <c r="C15" s="33">
        <v>0.62</v>
      </c>
      <c r="D15" s="33">
        <v>0.77</v>
      </c>
      <c r="E15" s="42">
        <v>69.5</v>
      </c>
      <c r="F15" s="37">
        <v>62</v>
      </c>
      <c r="G15" s="37">
        <v>73</v>
      </c>
      <c r="H15" s="37">
        <v>67</v>
      </c>
      <c r="I15" s="38">
        <v>58.5</v>
      </c>
      <c r="J15" s="37"/>
      <c r="K15" s="60">
        <f t="shared" si="0"/>
        <v>7.5</v>
      </c>
      <c r="L15" s="60"/>
      <c r="M15" s="24"/>
      <c r="N15" s="11" t="s">
        <v>8</v>
      </c>
      <c r="O15" s="79">
        <f t="shared" si="1"/>
        <v>66</v>
      </c>
      <c r="P15" s="82">
        <f t="shared" si="2"/>
        <v>5</v>
      </c>
      <c r="Q15" s="73">
        <f>IF(ISNUMBER(Report1!E15),Q$3,"")</f>
        <v>9</v>
      </c>
      <c r="R15" s="3">
        <f>IF(ISNUMBER(Report1!F15),R$3,"")</f>
        <v>8</v>
      </c>
      <c r="S15" s="3">
        <f>IF(ISNUMBER(Report1!G15),S$3,"")</f>
        <v>7</v>
      </c>
      <c r="T15" s="3">
        <f>IF(ISNUMBER(Report1!H15),T$3,"")</f>
        <v>6</v>
      </c>
      <c r="U15" s="74">
        <f>IF(ISNUMBER(Report1!I15),U$3,"")</f>
        <v>5</v>
      </c>
    </row>
    <row r="16" spans="1:21" s="12" customFormat="1" ht="12" customHeight="1">
      <c r="A16" s="24">
        <v>7</v>
      </c>
      <c r="B16" s="11" t="s">
        <v>19</v>
      </c>
      <c r="C16" s="33">
        <v>0.81</v>
      </c>
      <c r="D16" s="33">
        <v>0.53</v>
      </c>
      <c r="E16" s="42">
        <v>67</v>
      </c>
      <c r="F16" s="37">
        <v>48.5</v>
      </c>
      <c r="G16" s="37">
        <v>63</v>
      </c>
      <c r="H16" s="37">
        <v>53</v>
      </c>
      <c r="I16" s="43" t="s">
        <v>66</v>
      </c>
      <c r="J16" s="39"/>
      <c r="K16" s="60">
        <f t="shared" si="0"/>
        <v>18.5</v>
      </c>
      <c r="L16" s="60"/>
      <c r="M16" s="24"/>
      <c r="N16" s="11" t="s">
        <v>19</v>
      </c>
      <c r="O16" s="79">
        <f t="shared" si="1"/>
        <v>57.875</v>
      </c>
      <c r="P16" s="82">
        <f t="shared" si="2"/>
        <v>4</v>
      </c>
      <c r="Q16" s="73">
        <f>IF(ISNUMBER(Report1!E16),Q$3,"")</f>
        <v>9</v>
      </c>
      <c r="R16" s="3">
        <f>IF(ISNUMBER(Report1!F16),R$3,"")</f>
        <v>8</v>
      </c>
      <c r="S16" s="3">
        <f>IF(ISNUMBER(Report1!G16),S$3,"")</f>
        <v>7</v>
      </c>
      <c r="T16" s="3">
        <f>IF(ISNUMBER(Report1!H16),T$3,"")</f>
        <v>6</v>
      </c>
      <c r="U16" s="74">
        <f>IF(ISNUMBER(Report1!I16),U$3,"")</f>
      </c>
    </row>
    <row r="17" spans="1:21" s="12" customFormat="1" ht="12" customHeight="1">
      <c r="A17" s="24">
        <v>8</v>
      </c>
      <c r="B17" s="11" t="s">
        <v>11</v>
      </c>
      <c r="C17" s="33">
        <v>0.67</v>
      </c>
      <c r="D17" s="33">
        <v>0.65</v>
      </c>
      <c r="E17" s="42">
        <v>66</v>
      </c>
      <c r="F17" s="37">
        <v>56.5</v>
      </c>
      <c r="G17" s="37">
        <v>61</v>
      </c>
      <c r="H17" s="37">
        <v>37.5</v>
      </c>
      <c r="I17" s="38">
        <v>21</v>
      </c>
      <c r="J17" s="37"/>
      <c r="K17" s="60">
        <f t="shared" si="0"/>
        <v>9.5</v>
      </c>
      <c r="L17" s="60"/>
      <c r="M17" s="24"/>
      <c r="N17" s="11" t="s">
        <v>11</v>
      </c>
      <c r="O17" s="79">
        <f t="shared" si="1"/>
        <v>48.4</v>
      </c>
      <c r="P17" s="82">
        <f t="shared" si="2"/>
        <v>5</v>
      </c>
      <c r="Q17" s="73">
        <f>IF(ISNUMBER(Report1!E17),Q$3,"")</f>
        <v>9</v>
      </c>
      <c r="R17" s="3">
        <f>IF(ISNUMBER(Report1!F17),R$3,"")</f>
        <v>8</v>
      </c>
      <c r="S17" s="3">
        <f>IF(ISNUMBER(Report1!G17),S$3,"")</f>
        <v>7</v>
      </c>
      <c r="T17" s="3">
        <f>IF(ISNUMBER(Report1!H17),T$3,"")</f>
        <v>6</v>
      </c>
      <c r="U17" s="74">
        <f>IF(ISNUMBER(Report1!I17),U$3,"")</f>
        <v>5</v>
      </c>
    </row>
    <row r="18" spans="1:21" s="12" customFormat="1" ht="12" customHeight="1">
      <c r="A18" s="24">
        <v>9</v>
      </c>
      <c r="B18" s="11" t="s">
        <v>56</v>
      </c>
      <c r="C18" s="33">
        <v>0.7</v>
      </c>
      <c r="D18" s="33">
        <v>0.61</v>
      </c>
      <c r="E18" s="42">
        <v>65.5</v>
      </c>
      <c r="F18" s="37">
        <v>97.5</v>
      </c>
      <c r="G18" s="37">
        <v>81.5</v>
      </c>
      <c r="H18" s="37">
        <v>62.5</v>
      </c>
      <c r="I18" s="43" t="s">
        <v>66</v>
      </c>
      <c r="J18" s="39"/>
      <c r="K18" s="60">
        <f t="shared" si="0"/>
        <v>-32</v>
      </c>
      <c r="L18" s="60"/>
      <c r="M18" s="24"/>
      <c r="N18" s="11" t="s">
        <v>56</v>
      </c>
      <c r="O18" s="79">
        <f t="shared" si="1"/>
        <v>76.75</v>
      </c>
      <c r="P18" s="82">
        <f t="shared" si="2"/>
        <v>4</v>
      </c>
      <c r="Q18" s="73">
        <f>IF(ISNUMBER(Report1!E18),Q$3,"")</f>
        <v>9</v>
      </c>
      <c r="R18" s="3">
        <f>IF(ISNUMBER(Report1!F18),R$3,"")</f>
        <v>8</v>
      </c>
      <c r="S18" s="3">
        <f>IF(ISNUMBER(Report1!G18),S$3,"")</f>
        <v>7</v>
      </c>
      <c r="T18" s="3">
        <f>IF(ISNUMBER(Report1!H18),T$3,"")</f>
        <v>6</v>
      </c>
      <c r="U18" s="74">
        <f>IF(ISNUMBER(Report1!I18),U$3,"")</f>
      </c>
    </row>
    <row r="19" spans="1:21" s="12" customFormat="1" ht="12" customHeight="1">
      <c r="A19" s="24">
        <v>10</v>
      </c>
      <c r="B19" s="11" t="s">
        <v>26</v>
      </c>
      <c r="C19" s="33">
        <v>0.6</v>
      </c>
      <c r="D19" s="33">
        <v>0.69</v>
      </c>
      <c r="E19" s="42">
        <v>64.5</v>
      </c>
      <c r="F19" s="37">
        <v>35</v>
      </c>
      <c r="G19" s="39" t="s">
        <v>66</v>
      </c>
      <c r="H19" s="39" t="s">
        <v>66</v>
      </c>
      <c r="I19" s="43" t="s">
        <v>66</v>
      </c>
      <c r="J19" s="39"/>
      <c r="K19" s="60">
        <f t="shared" si="0"/>
        <v>29.5</v>
      </c>
      <c r="L19" s="60"/>
      <c r="M19" s="24"/>
      <c r="N19" s="11" t="s">
        <v>26</v>
      </c>
      <c r="O19" s="79">
        <f t="shared" si="1"/>
        <v>49.75</v>
      </c>
      <c r="P19" s="82">
        <f t="shared" si="2"/>
        <v>2</v>
      </c>
      <c r="Q19" s="73">
        <f>IF(ISNUMBER(Report1!E19),Q$3,"")</f>
        <v>9</v>
      </c>
      <c r="R19" s="3">
        <f>IF(ISNUMBER(Report1!F19),R$3,"")</f>
        <v>8</v>
      </c>
      <c r="S19" s="3">
        <f>IF(ISNUMBER(Report1!G19),S$3,"")</f>
      </c>
      <c r="T19" s="3">
        <f>IF(ISNUMBER(Report1!H19),T$3,"")</f>
      </c>
      <c r="U19" s="74">
        <f>IF(ISNUMBER(Report1!I19),U$3,"")</f>
      </c>
    </row>
    <row r="20" spans="1:21" s="12" customFormat="1" ht="12" customHeight="1">
      <c r="A20" s="24">
        <v>11</v>
      </c>
      <c r="B20" s="11" t="s">
        <v>15</v>
      </c>
      <c r="C20" s="33">
        <v>0.65</v>
      </c>
      <c r="D20" s="33">
        <v>0.57</v>
      </c>
      <c r="E20" s="42">
        <v>61</v>
      </c>
      <c r="F20" s="37">
        <v>53.5</v>
      </c>
      <c r="G20" s="37">
        <v>53</v>
      </c>
      <c r="H20" s="37">
        <v>48</v>
      </c>
      <c r="I20" s="38">
        <v>34</v>
      </c>
      <c r="J20" s="37"/>
      <c r="K20" s="60">
        <f t="shared" si="0"/>
        <v>7.5</v>
      </c>
      <c r="L20" s="60"/>
      <c r="M20" s="24"/>
      <c r="N20" s="11" t="s">
        <v>15</v>
      </c>
      <c r="O20" s="79">
        <f t="shared" si="1"/>
        <v>49.9</v>
      </c>
      <c r="P20" s="82">
        <f t="shared" si="2"/>
        <v>5</v>
      </c>
      <c r="Q20" s="73">
        <f>IF(ISNUMBER(Report1!E20),Q$3,"")</f>
        <v>9</v>
      </c>
      <c r="R20" s="3">
        <f>IF(ISNUMBER(Report1!F20),R$3,"")</f>
        <v>8</v>
      </c>
      <c r="S20" s="3">
        <f>IF(ISNUMBER(Report1!G20),S$3,"")</f>
        <v>7</v>
      </c>
      <c r="T20" s="3">
        <f>IF(ISNUMBER(Report1!H20),T$3,"")</f>
        <v>6</v>
      </c>
      <c r="U20" s="74">
        <f>IF(ISNUMBER(Report1!I20),U$3,"")</f>
        <v>5</v>
      </c>
    </row>
    <row r="21" spans="1:21" s="12" customFormat="1" ht="12" customHeight="1">
      <c r="A21" s="24">
        <v>12</v>
      </c>
      <c r="B21" s="11" t="s">
        <v>18</v>
      </c>
      <c r="C21" s="33">
        <v>0.48</v>
      </c>
      <c r="D21" s="33">
        <v>0.64</v>
      </c>
      <c r="E21" s="42">
        <v>56</v>
      </c>
      <c r="F21" s="37">
        <v>54.5</v>
      </c>
      <c r="G21" s="37">
        <v>63.5</v>
      </c>
      <c r="H21" s="37">
        <v>51</v>
      </c>
      <c r="I21" s="43" t="s">
        <v>66</v>
      </c>
      <c r="J21" s="39"/>
      <c r="K21" s="60">
        <f t="shared" si="0"/>
        <v>1.5</v>
      </c>
      <c r="L21" s="60"/>
      <c r="M21" s="24"/>
      <c r="N21" s="11" t="s">
        <v>18</v>
      </c>
      <c r="O21" s="79">
        <f t="shared" si="1"/>
        <v>56.25</v>
      </c>
      <c r="P21" s="82">
        <f t="shared" si="2"/>
        <v>4</v>
      </c>
      <c r="Q21" s="73">
        <f>IF(ISNUMBER(Report1!E21),Q$3,"")</f>
        <v>9</v>
      </c>
      <c r="R21" s="3">
        <f>IF(ISNUMBER(Report1!F21),R$3,"")</f>
        <v>8</v>
      </c>
      <c r="S21" s="3">
        <f>IF(ISNUMBER(Report1!G21),S$3,"")</f>
        <v>7</v>
      </c>
      <c r="T21" s="3">
        <f>IF(ISNUMBER(Report1!H21),T$3,"")</f>
        <v>6</v>
      </c>
      <c r="U21" s="74">
        <f>IF(ISNUMBER(Report1!I21),U$3,"")</f>
      </c>
    </row>
    <row r="22" spans="1:21" s="12" customFormat="1" ht="12" customHeight="1">
      <c r="A22" s="24">
        <v>13</v>
      </c>
      <c r="B22" s="11" t="s">
        <v>24</v>
      </c>
      <c r="C22" s="33">
        <v>0.4</v>
      </c>
      <c r="D22" s="33">
        <v>0.48</v>
      </c>
      <c r="E22" s="42">
        <v>44</v>
      </c>
      <c r="F22" s="37">
        <v>26</v>
      </c>
      <c r="G22" s="37">
        <v>72.5</v>
      </c>
      <c r="H22" s="37">
        <v>46</v>
      </c>
      <c r="I22" s="38">
        <v>19.5</v>
      </c>
      <c r="J22" s="37"/>
      <c r="K22" s="60">
        <f t="shared" si="0"/>
        <v>18</v>
      </c>
      <c r="L22" s="60"/>
      <c r="M22" s="24"/>
      <c r="N22" s="11" t="s">
        <v>24</v>
      </c>
      <c r="O22" s="79">
        <f t="shared" si="1"/>
        <v>41.6</v>
      </c>
      <c r="P22" s="82">
        <f t="shared" si="2"/>
        <v>5</v>
      </c>
      <c r="Q22" s="73">
        <f>IF(ISNUMBER(Report1!E22),Q$3,"")</f>
        <v>9</v>
      </c>
      <c r="R22" s="3">
        <f>IF(ISNUMBER(Report1!F22),R$3,"")</f>
        <v>8</v>
      </c>
      <c r="S22" s="3">
        <f>IF(ISNUMBER(Report1!G22),S$3,"")</f>
        <v>7</v>
      </c>
      <c r="T22" s="3">
        <f>IF(ISNUMBER(Report1!H22),T$3,"")</f>
        <v>6</v>
      </c>
      <c r="U22" s="74">
        <f>IF(ISNUMBER(Report1!I22),U$3,"")</f>
        <v>5</v>
      </c>
    </row>
    <row r="23" spans="1:21" s="12" customFormat="1" ht="12" customHeight="1">
      <c r="A23" s="24">
        <v>14</v>
      </c>
      <c r="B23" s="11" t="s">
        <v>25</v>
      </c>
      <c r="C23" s="33">
        <v>0.42</v>
      </c>
      <c r="D23" s="33">
        <v>0.46</v>
      </c>
      <c r="E23" s="42">
        <v>44</v>
      </c>
      <c r="F23" s="37">
        <v>45</v>
      </c>
      <c r="G23" s="37">
        <v>47.5</v>
      </c>
      <c r="H23" s="37">
        <v>49.5</v>
      </c>
      <c r="I23" s="38">
        <v>24.5</v>
      </c>
      <c r="J23" s="37"/>
      <c r="K23" s="60">
        <f t="shared" si="0"/>
        <v>-1</v>
      </c>
      <c r="L23" s="60"/>
      <c r="M23" s="24"/>
      <c r="N23" s="11" t="s">
        <v>25</v>
      </c>
      <c r="O23" s="79">
        <f t="shared" si="1"/>
        <v>42.1</v>
      </c>
      <c r="P23" s="82">
        <f t="shared" si="2"/>
        <v>5</v>
      </c>
      <c r="Q23" s="73">
        <f>IF(ISNUMBER(Report1!E23),Q$3,"")</f>
        <v>9</v>
      </c>
      <c r="R23" s="3">
        <f>IF(ISNUMBER(Report1!F23),R$3,"")</f>
        <v>8</v>
      </c>
      <c r="S23" s="3">
        <f>IF(ISNUMBER(Report1!G23),S$3,"")</f>
        <v>7</v>
      </c>
      <c r="T23" s="3">
        <f>IF(ISNUMBER(Report1!H23),T$3,"")</f>
        <v>6</v>
      </c>
      <c r="U23" s="74">
        <f>IF(ISNUMBER(Report1!I23),U$3,"")</f>
        <v>5</v>
      </c>
    </row>
    <row r="24" spans="1:21" s="12" customFormat="1" ht="12" customHeight="1">
      <c r="A24" s="24">
        <v>15</v>
      </c>
      <c r="B24" s="11" t="s">
        <v>29</v>
      </c>
      <c r="C24" s="33">
        <v>0.34</v>
      </c>
      <c r="D24" s="33">
        <v>0.48</v>
      </c>
      <c r="E24" s="42">
        <v>41</v>
      </c>
      <c r="F24" s="37">
        <v>38</v>
      </c>
      <c r="G24" s="37">
        <v>71.5</v>
      </c>
      <c r="H24" s="37">
        <v>30</v>
      </c>
      <c r="I24" s="38">
        <v>45.5</v>
      </c>
      <c r="J24" s="37"/>
      <c r="K24" s="60">
        <f t="shared" si="0"/>
        <v>3</v>
      </c>
      <c r="L24" s="60"/>
      <c r="M24" s="24"/>
      <c r="N24" s="11" t="s">
        <v>29</v>
      </c>
      <c r="O24" s="79">
        <f t="shared" si="1"/>
        <v>45.2</v>
      </c>
      <c r="P24" s="82">
        <f t="shared" si="2"/>
        <v>5</v>
      </c>
      <c r="Q24" s="73">
        <f>IF(ISNUMBER(Report1!E24),Q$3,"")</f>
        <v>9</v>
      </c>
      <c r="R24" s="3">
        <f>IF(ISNUMBER(Report1!F24),R$3,"")</f>
        <v>8</v>
      </c>
      <c r="S24" s="3">
        <f>IF(ISNUMBER(Report1!G24),S$3,"")</f>
        <v>7</v>
      </c>
      <c r="T24" s="3">
        <f>IF(ISNUMBER(Report1!H24),T$3,"")</f>
        <v>6</v>
      </c>
      <c r="U24" s="74">
        <f>IF(ISNUMBER(Report1!I24),U$3,"")</f>
        <v>5</v>
      </c>
    </row>
    <row r="25" spans="1:21" s="12" customFormat="1" ht="12" customHeight="1">
      <c r="A25" s="24">
        <v>16</v>
      </c>
      <c r="B25" s="11" t="s">
        <v>7</v>
      </c>
      <c r="C25" s="33">
        <v>0.51</v>
      </c>
      <c r="D25" s="33">
        <v>0.29</v>
      </c>
      <c r="E25" s="42">
        <v>40</v>
      </c>
      <c r="F25" s="37">
        <v>32.5</v>
      </c>
      <c r="G25" s="37">
        <v>33</v>
      </c>
      <c r="H25" s="37">
        <v>36.5</v>
      </c>
      <c r="I25" s="38">
        <v>8</v>
      </c>
      <c r="J25" s="37"/>
      <c r="K25" s="60">
        <f t="shared" si="0"/>
        <v>7.5</v>
      </c>
      <c r="L25" s="60"/>
      <c r="M25" s="24"/>
      <c r="N25" s="11" t="s">
        <v>7</v>
      </c>
      <c r="O25" s="79">
        <f t="shared" si="1"/>
        <v>30</v>
      </c>
      <c r="P25" s="82">
        <f t="shared" si="2"/>
        <v>5</v>
      </c>
      <c r="Q25" s="73">
        <f>IF(ISNUMBER(Report1!E25),Q$3,"")</f>
        <v>9</v>
      </c>
      <c r="R25" s="3">
        <f>IF(ISNUMBER(Report1!F25),R$3,"")</f>
        <v>8</v>
      </c>
      <c r="S25" s="3">
        <f>IF(ISNUMBER(Report1!G25),S$3,"")</f>
        <v>7</v>
      </c>
      <c r="T25" s="3">
        <f>IF(ISNUMBER(Report1!H25),T$3,"")</f>
        <v>6</v>
      </c>
      <c r="U25" s="74">
        <f>IF(ISNUMBER(Report1!I25),U$3,"")</f>
        <v>5</v>
      </c>
    </row>
    <row r="26" spans="1:21" s="12" customFormat="1" ht="12" customHeight="1">
      <c r="A26" s="24">
        <v>17</v>
      </c>
      <c r="B26" s="11" t="s">
        <v>10</v>
      </c>
      <c r="C26" s="33">
        <v>0.37</v>
      </c>
      <c r="D26" s="33">
        <v>0.41</v>
      </c>
      <c r="E26" s="42">
        <v>39</v>
      </c>
      <c r="F26" s="37">
        <v>41.5</v>
      </c>
      <c r="G26" s="39" t="s">
        <v>66</v>
      </c>
      <c r="H26" s="37">
        <v>42.5</v>
      </c>
      <c r="I26" s="38">
        <v>38.5</v>
      </c>
      <c r="J26" s="37"/>
      <c r="K26" s="60">
        <f t="shared" si="0"/>
        <v>-2.5</v>
      </c>
      <c r="L26" s="60"/>
      <c r="M26" s="24"/>
      <c r="N26" s="11" t="s">
        <v>10</v>
      </c>
      <c r="O26" s="79">
        <f t="shared" si="1"/>
        <v>40.375</v>
      </c>
      <c r="P26" s="82">
        <f t="shared" si="2"/>
        <v>4</v>
      </c>
      <c r="Q26" s="73">
        <f>IF(ISNUMBER(Report1!E26),Q$3,"")</f>
        <v>9</v>
      </c>
      <c r="R26" s="3">
        <f>IF(ISNUMBER(Report1!F26),R$3,"")</f>
        <v>8</v>
      </c>
      <c r="S26" s="3">
        <f>IF(ISNUMBER(Report1!G26),S$3,"")</f>
      </c>
      <c r="T26" s="3">
        <f>IF(ISNUMBER(Report1!H26),T$3,"")</f>
        <v>6</v>
      </c>
      <c r="U26" s="74">
        <f>IF(ISNUMBER(Report1!I26),U$3,"")</f>
        <v>5</v>
      </c>
    </row>
    <row r="27" spans="1:21" s="12" customFormat="1" ht="12" customHeight="1">
      <c r="A27" s="24">
        <v>18</v>
      </c>
      <c r="B27" s="11" t="s">
        <v>22</v>
      </c>
      <c r="C27" s="33">
        <v>0.49</v>
      </c>
      <c r="D27" s="33">
        <v>0.28</v>
      </c>
      <c r="E27" s="42">
        <v>38.5</v>
      </c>
      <c r="F27" s="37">
        <v>11</v>
      </c>
      <c r="G27" s="37">
        <v>17</v>
      </c>
      <c r="H27" s="37">
        <v>28.5</v>
      </c>
      <c r="I27" s="38">
        <v>19.5</v>
      </c>
      <c r="J27" s="37"/>
      <c r="K27" s="60">
        <f t="shared" si="0"/>
        <v>27.5</v>
      </c>
      <c r="L27" s="60"/>
      <c r="M27" s="24"/>
      <c r="N27" s="11" t="s">
        <v>22</v>
      </c>
      <c r="O27" s="79">
        <f t="shared" si="1"/>
        <v>22.9</v>
      </c>
      <c r="P27" s="82">
        <f t="shared" si="2"/>
        <v>5</v>
      </c>
      <c r="Q27" s="73">
        <f>IF(ISNUMBER(Report1!E27),Q$3,"")</f>
        <v>9</v>
      </c>
      <c r="R27" s="3">
        <f>IF(ISNUMBER(Report1!F27),R$3,"")</f>
        <v>8</v>
      </c>
      <c r="S27" s="3">
        <f>IF(ISNUMBER(Report1!G27),S$3,"")</f>
        <v>7</v>
      </c>
      <c r="T27" s="3">
        <f>IF(ISNUMBER(Report1!H27),T$3,"")</f>
        <v>6</v>
      </c>
      <c r="U27" s="74">
        <f>IF(ISNUMBER(Report1!I27),U$3,"")</f>
        <v>5</v>
      </c>
    </row>
    <row r="28" spans="1:21" s="12" customFormat="1" ht="12" customHeight="1">
      <c r="A28" s="24">
        <v>19</v>
      </c>
      <c r="B28" s="11" t="s">
        <v>45</v>
      </c>
      <c r="C28" s="33">
        <v>0.28</v>
      </c>
      <c r="D28" s="33">
        <v>0.48</v>
      </c>
      <c r="E28" s="42">
        <v>38</v>
      </c>
      <c r="F28" s="37">
        <v>44.5</v>
      </c>
      <c r="G28" s="39" t="s">
        <v>66</v>
      </c>
      <c r="H28" s="39" t="s">
        <v>66</v>
      </c>
      <c r="I28" s="43" t="s">
        <v>66</v>
      </c>
      <c r="J28" s="39"/>
      <c r="K28" s="60">
        <f t="shared" si="0"/>
        <v>-6.5</v>
      </c>
      <c r="L28" s="60"/>
      <c r="M28" s="24"/>
      <c r="N28" s="11" t="s">
        <v>45</v>
      </c>
      <c r="O28" s="79">
        <f t="shared" si="1"/>
        <v>41.25</v>
      </c>
      <c r="P28" s="82">
        <f t="shared" si="2"/>
        <v>2</v>
      </c>
      <c r="Q28" s="73">
        <f>IF(ISNUMBER(Report1!E28),Q$3,"")</f>
        <v>9</v>
      </c>
      <c r="R28" s="3">
        <f>IF(ISNUMBER(Report1!F28),R$3,"")</f>
        <v>8</v>
      </c>
      <c r="S28" s="3">
        <f>IF(ISNUMBER(Report1!G28),S$3,"")</f>
      </c>
      <c r="T28" s="3">
        <f>IF(ISNUMBER(Report1!H28),T$3,"")</f>
      </c>
      <c r="U28" s="74">
        <f>IF(ISNUMBER(Report1!I28),U$3,"")</f>
      </c>
    </row>
    <row r="29" spans="1:21" s="12" customFormat="1" ht="12" customHeight="1">
      <c r="A29" s="24">
        <v>20</v>
      </c>
      <c r="B29" s="11" t="s">
        <v>28</v>
      </c>
      <c r="C29" s="33">
        <v>0.3</v>
      </c>
      <c r="D29" s="33">
        <v>0.43</v>
      </c>
      <c r="E29" s="42">
        <v>36.5</v>
      </c>
      <c r="F29" s="37">
        <v>35</v>
      </c>
      <c r="G29" s="39" t="s">
        <v>66</v>
      </c>
      <c r="H29" s="37">
        <v>49.5</v>
      </c>
      <c r="I29" s="38">
        <v>28</v>
      </c>
      <c r="J29" s="37"/>
      <c r="K29" s="60">
        <f t="shared" si="0"/>
        <v>1.5</v>
      </c>
      <c r="L29" s="60"/>
      <c r="M29" s="24"/>
      <c r="N29" s="11" t="s">
        <v>28</v>
      </c>
      <c r="O29" s="79">
        <f t="shared" si="1"/>
        <v>37.25</v>
      </c>
      <c r="P29" s="82">
        <f t="shared" si="2"/>
        <v>4</v>
      </c>
      <c r="Q29" s="73">
        <f>IF(ISNUMBER(Report1!E29),Q$3,"")</f>
        <v>9</v>
      </c>
      <c r="R29" s="3">
        <f>IF(ISNUMBER(Report1!F29),R$3,"")</f>
        <v>8</v>
      </c>
      <c r="S29" s="3">
        <f>IF(ISNUMBER(Report1!G29),S$3,"")</f>
      </c>
      <c r="T29" s="3">
        <f>IF(ISNUMBER(Report1!H29),T$3,"")</f>
        <v>6</v>
      </c>
      <c r="U29" s="74">
        <f>IF(ISNUMBER(Report1!I29),U$3,"")</f>
        <v>5</v>
      </c>
    </row>
    <row r="30" spans="1:21" s="12" customFormat="1" ht="12" customHeight="1">
      <c r="A30" s="24">
        <v>21</v>
      </c>
      <c r="B30" s="11" t="s">
        <v>13</v>
      </c>
      <c r="C30" s="33">
        <v>0.34</v>
      </c>
      <c r="D30" s="33">
        <v>0.37</v>
      </c>
      <c r="E30" s="42">
        <v>35.5</v>
      </c>
      <c r="F30" s="37">
        <v>76</v>
      </c>
      <c r="G30" s="37">
        <v>48</v>
      </c>
      <c r="H30" s="37">
        <v>39</v>
      </c>
      <c r="I30" s="38">
        <v>39.5</v>
      </c>
      <c r="J30" s="37"/>
      <c r="K30" s="60">
        <f t="shared" si="0"/>
        <v>-40.5</v>
      </c>
      <c r="L30" s="60"/>
      <c r="M30" s="24"/>
      <c r="N30" s="11" t="s">
        <v>13</v>
      </c>
      <c r="O30" s="79">
        <f t="shared" si="1"/>
        <v>47.6</v>
      </c>
      <c r="P30" s="82">
        <f t="shared" si="2"/>
        <v>5</v>
      </c>
      <c r="Q30" s="73">
        <f>IF(ISNUMBER(Report1!E30),Q$3,"")</f>
        <v>9</v>
      </c>
      <c r="R30" s="3">
        <f>IF(ISNUMBER(Report1!F30),R$3,"")</f>
        <v>8</v>
      </c>
      <c r="S30" s="3">
        <f>IF(ISNUMBER(Report1!G30),S$3,"")</f>
        <v>7</v>
      </c>
      <c r="T30" s="3">
        <f>IF(ISNUMBER(Report1!H30),T$3,"")</f>
        <v>6</v>
      </c>
      <c r="U30" s="74">
        <f>IF(ISNUMBER(Report1!I30),U$3,"")</f>
        <v>5</v>
      </c>
    </row>
    <row r="31" spans="1:21" s="12" customFormat="1" ht="12" customHeight="1">
      <c r="A31" s="24">
        <v>22</v>
      </c>
      <c r="B31" s="11" t="s">
        <v>12</v>
      </c>
      <c r="C31" s="33">
        <v>0.32</v>
      </c>
      <c r="D31" s="33">
        <v>0.38</v>
      </c>
      <c r="E31" s="42">
        <v>35</v>
      </c>
      <c r="F31" s="37">
        <v>9.5</v>
      </c>
      <c r="G31" s="37">
        <v>47.5</v>
      </c>
      <c r="H31" s="37">
        <v>42</v>
      </c>
      <c r="I31" s="38">
        <v>29</v>
      </c>
      <c r="J31" s="37"/>
      <c r="K31" s="60">
        <f t="shared" si="0"/>
        <v>25.5</v>
      </c>
      <c r="L31" s="60"/>
      <c r="M31" s="24"/>
      <c r="N31" s="11" t="s">
        <v>12</v>
      </c>
      <c r="O31" s="79">
        <f t="shared" si="1"/>
        <v>32.6</v>
      </c>
      <c r="P31" s="82">
        <f t="shared" si="2"/>
        <v>5</v>
      </c>
      <c r="Q31" s="73">
        <f>IF(ISNUMBER(Report1!E31),Q$3,"")</f>
        <v>9</v>
      </c>
      <c r="R31" s="3">
        <f>IF(ISNUMBER(Report1!F31),R$3,"")</f>
        <v>8</v>
      </c>
      <c r="S31" s="3">
        <f>IF(ISNUMBER(Report1!G31),S$3,"")</f>
        <v>7</v>
      </c>
      <c r="T31" s="3">
        <f>IF(ISNUMBER(Report1!H31),T$3,"")</f>
        <v>6</v>
      </c>
      <c r="U31" s="74">
        <f>IF(ISNUMBER(Report1!I31),U$3,"")</f>
        <v>5</v>
      </c>
    </row>
    <row r="32" spans="1:21" s="12" customFormat="1" ht="12" customHeight="1">
      <c r="A32" s="24">
        <v>23</v>
      </c>
      <c r="B32" s="11" t="s">
        <v>9</v>
      </c>
      <c r="C32" s="33">
        <v>0.41</v>
      </c>
      <c r="D32" s="33">
        <v>0.28</v>
      </c>
      <c r="E32" s="42">
        <v>34.5</v>
      </c>
      <c r="F32" s="37">
        <v>39</v>
      </c>
      <c r="G32" s="37">
        <v>40.5</v>
      </c>
      <c r="H32" s="39" t="s">
        <v>66</v>
      </c>
      <c r="I32" s="43" t="s">
        <v>66</v>
      </c>
      <c r="J32" s="39"/>
      <c r="K32" s="60">
        <f t="shared" si="0"/>
        <v>-4.5</v>
      </c>
      <c r="L32" s="60"/>
      <c r="M32" s="24"/>
      <c r="N32" s="11" t="s">
        <v>9</v>
      </c>
      <c r="O32" s="79">
        <f t="shared" si="1"/>
        <v>38</v>
      </c>
      <c r="P32" s="82">
        <f t="shared" si="2"/>
        <v>3</v>
      </c>
      <c r="Q32" s="73">
        <f>IF(ISNUMBER(Report1!E32),Q$3,"")</f>
        <v>9</v>
      </c>
      <c r="R32" s="3">
        <f>IF(ISNUMBER(Report1!F32),R$3,"")</f>
        <v>8</v>
      </c>
      <c r="S32" s="3">
        <f>IF(ISNUMBER(Report1!G32),S$3,"")</f>
        <v>7</v>
      </c>
      <c r="T32" s="3">
        <f>IF(ISNUMBER(Report1!H32),T$3,"")</f>
      </c>
      <c r="U32" s="74">
        <f>IF(ISNUMBER(Report1!I32),U$3,"")</f>
      </c>
    </row>
    <row r="33" spans="1:21" s="12" customFormat="1" ht="12" customHeight="1">
      <c r="A33" s="24">
        <v>24</v>
      </c>
      <c r="B33" s="11" t="s">
        <v>37</v>
      </c>
      <c r="C33" s="33">
        <v>0.4</v>
      </c>
      <c r="D33" s="33">
        <v>0.27</v>
      </c>
      <c r="E33" s="42">
        <v>33.5</v>
      </c>
      <c r="F33" s="39" t="s">
        <v>66</v>
      </c>
      <c r="G33" s="37">
        <v>62</v>
      </c>
      <c r="H33" s="37">
        <v>54</v>
      </c>
      <c r="I33" s="38">
        <v>17</v>
      </c>
      <c r="J33" s="37"/>
      <c r="K33" s="60"/>
      <c r="L33" s="60"/>
      <c r="M33" s="24"/>
      <c r="N33" s="11" t="s">
        <v>37</v>
      </c>
      <c r="O33" s="79">
        <f t="shared" si="1"/>
        <v>41.625</v>
      </c>
      <c r="P33" s="82">
        <f t="shared" si="2"/>
        <v>4</v>
      </c>
      <c r="Q33" s="73">
        <f>IF(ISNUMBER(Report1!E33),Q$3,"")</f>
        <v>9</v>
      </c>
      <c r="R33" s="3">
        <f>IF(ISNUMBER(Report1!F33),R$3,"")</f>
      </c>
      <c r="S33" s="3">
        <f>IF(ISNUMBER(Report1!G33),S$3,"")</f>
        <v>7</v>
      </c>
      <c r="T33" s="3">
        <f>IF(ISNUMBER(Report1!H33),T$3,"")</f>
        <v>6</v>
      </c>
      <c r="U33" s="74">
        <f>IF(ISNUMBER(Report1!I33),U$3,"")</f>
        <v>5</v>
      </c>
    </row>
    <row r="34" spans="1:21" s="12" customFormat="1" ht="12" customHeight="1">
      <c r="A34" s="24">
        <v>25</v>
      </c>
      <c r="B34" s="11" t="s">
        <v>30</v>
      </c>
      <c r="C34" s="33">
        <v>0.3</v>
      </c>
      <c r="D34" s="33">
        <v>0.27</v>
      </c>
      <c r="E34" s="42">
        <v>28.5</v>
      </c>
      <c r="F34" s="37">
        <v>37.5</v>
      </c>
      <c r="G34" s="39" t="s">
        <v>66</v>
      </c>
      <c r="H34" s="37">
        <v>46</v>
      </c>
      <c r="I34" s="38">
        <v>39.5</v>
      </c>
      <c r="J34" s="37"/>
      <c r="K34" s="60">
        <f t="shared" si="0"/>
        <v>-9</v>
      </c>
      <c r="L34" s="60"/>
      <c r="M34" s="24"/>
      <c r="N34" s="11" t="s">
        <v>30</v>
      </c>
      <c r="O34" s="79">
        <f t="shared" si="1"/>
        <v>37.875</v>
      </c>
      <c r="P34" s="82">
        <f t="shared" si="2"/>
        <v>4</v>
      </c>
      <c r="Q34" s="73">
        <f>IF(ISNUMBER(Report1!E34),Q$3,"")</f>
        <v>9</v>
      </c>
      <c r="R34" s="3">
        <f>IF(ISNUMBER(Report1!F34),R$3,"")</f>
        <v>8</v>
      </c>
      <c r="S34" s="3">
        <f>IF(ISNUMBER(Report1!G34),S$3,"")</f>
      </c>
      <c r="T34" s="3">
        <f>IF(ISNUMBER(Report1!H34),T$3,"")</f>
        <v>6</v>
      </c>
      <c r="U34" s="74">
        <f>IF(ISNUMBER(Report1!I34),U$3,"")</f>
        <v>5</v>
      </c>
    </row>
    <row r="35" spans="1:21" s="12" customFormat="1" ht="12" customHeight="1">
      <c r="A35" s="24">
        <v>26</v>
      </c>
      <c r="B35" s="11" t="s">
        <v>20</v>
      </c>
      <c r="C35" s="33">
        <v>0.26</v>
      </c>
      <c r="D35" s="33">
        <v>0.3</v>
      </c>
      <c r="E35" s="42">
        <v>28</v>
      </c>
      <c r="F35" s="37">
        <v>15</v>
      </c>
      <c r="G35" s="37">
        <v>26.5</v>
      </c>
      <c r="H35" s="37">
        <v>23</v>
      </c>
      <c r="I35" s="38">
        <v>16.5</v>
      </c>
      <c r="J35" s="37"/>
      <c r="K35" s="60">
        <f t="shared" si="0"/>
        <v>13</v>
      </c>
      <c r="L35" s="60"/>
      <c r="M35" s="24"/>
      <c r="N35" s="11" t="s">
        <v>20</v>
      </c>
      <c r="O35" s="79">
        <f t="shared" si="1"/>
        <v>21.8</v>
      </c>
      <c r="P35" s="82">
        <f t="shared" si="2"/>
        <v>5</v>
      </c>
      <c r="Q35" s="73">
        <f>IF(ISNUMBER(Report1!E35),Q$3,"")</f>
        <v>9</v>
      </c>
      <c r="R35" s="3">
        <f>IF(ISNUMBER(Report1!F35),R$3,"")</f>
        <v>8</v>
      </c>
      <c r="S35" s="3">
        <f>IF(ISNUMBER(Report1!G35),S$3,"")</f>
        <v>7</v>
      </c>
      <c r="T35" s="3">
        <f>IF(ISNUMBER(Report1!H35),T$3,"")</f>
        <v>6</v>
      </c>
      <c r="U35" s="74">
        <f>IF(ISNUMBER(Report1!I35),U$3,"")</f>
        <v>5</v>
      </c>
    </row>
    <row r="36" spans="1:21" s="12" customFormat="1" ht="12" customHeight="1">
      <c r="A36" s="24">
        <v>27</v>
      </c>
      <c r="B36" s="11" t="s">
        <v>16</v>
      </c>
      <c r="C36" s="33">
        <v>0.29</v>
      </c>
      <c r="D36" s="33">
        <v>0.21</v>
      </c>
      <c r="E36" s="42">
        <v>25</v>
      </c>
      <c r="F36" s="37">
        <v>40.5</v>
      </c>
      <c r="G36" s="39" t="s">
        <v>66</v>
      </c>
      <c r="H36" s="37">
        <v>38</v>
      </c>
      <c r="I36" s="38">
        <v>27</v>
      </c>
      <c r="J36" s="37"/>
      <c r="K36" s="60">
        <f t="shared" si="0"/>
        <v>-15.5</v>
      </c>
      <c r="L36" s="60"/>
      <c r="M36" s="24"/>
      <c r="N36" s="11" t="s">
        <v>16</v>
      </c>
      <c r="O36" s="79">
        <f t="shared" si="1"/>
        <v>32.625</v>
      </c>
      <c r="P36" s="82">
        <f t="shared" si="2"/>
        <v>4</v>
      </c>
      <c r="Q36" s="73">
        <f>IF(ISNUMBER(Report1!E36),Q$3,"")</f>
        <v>9</v>
      </c>
      <c r="R36" s="3">
        <f>IF(ISNUMBER(Report1!F36),R$3,"")</f>
        <v>8</v>
      </c>
      <c r="S36" s="3">
        <f>IF(ISNUMBER(Report1!G36),S$3,"")</f>
      </c>
      <c r="T36" s="3">
        <f>IF(ISNUMBER(Report1!H36),T$3,"")</f>
        <v>6</v>
      </c>
      <c r="U36" s="74">
        <f>IF(ISNUMBER(Report1!I36),U$3,"")</f>
        <v>5</v>
      </c>
    </row>
    <row r="37" spans="1:21" s="12" customFormat="1" ht="12" customHeight="1">
      <c r="A37" s="24">
        <v>28</v>
      </c>
      <c r="B37" s="11" t="s">
        <v>46</v>
      </c>
      <c r="C37" s="33">
        <v>0.38</v>
      </c>
      <c r="D37" s="33">
        <v>0.09</v>
      </c>
      <c r="E37" s="42">
        <v>23.5</v>
      </c>
      <c r="F37" s="37">
        <v>34.5</v>
      </c>
      <c r="G37" s="39" t="s">
        <v>66</v>
      </c>
      <c r="H37" s="39" t="s">
        <v>66</v>
      </c>
      <c r="I37" s="38">
        <v>63.5</v>
      </c>
      <c r="J37" s="37"/>
      <c r="K37" s="60">
        <f t="shared" si="0"/>
        <v>-11</v>
      </c>
      <c r="L37" s="60"/>
      <c r="M37" s="24"/>
      <c r="N37" s="11" t="s">
        <v>46</v>
      </c>
      <c r="O37" s="79">
        <f t="shared" si="1"/>
        <v>40.5</v>
      </c>
      <c r="P37" s="82">
        <f t="shared" si="2"/>
        <v>3</v>
      </c>
      <c r="Q37" s="73">
        <f>IF(ISNUMBER(Report1!E37),Q$3,"")</f>
        <v>9</v>
      </c>
      <c r="R37" s="3">
        <f>IF(ISNUMBER(Report1!F37),R$3,"")</f>
        <v>8</v>
      </c>
      <c r="S37" s="3">
        <f>IF(ISNUMBER(Report1!G37),S$3,"")</f>
      </c>
      <c r="T37" s="3">
        <f>IF(ISNUMBER(Report1!H37),T$3,"")</f>
      </c>
      <c r="U37" s="74">
        <f>IF(ISNUMBER(Report1!I37),U$3,"")</f>
        <v>5</v>
      </c>
    </row>
    <row r="38" spans="1:21" s="12" customFormat="1" ht="12" customHeight="1">
      <c r="A38" s="24">
        <v>29</v>
      </c>
      <c r="B38" s="11" t="s">
        <v>59</v>
      </c>
      <c r="C38" s="33">
        <v>0.21</v>
      </c>
      <c r="D38" s="33">
        <v>0.22</v>
      </c>
      <c r="E38" s="42">
        <v>21.5</v>
      </c>
      <c r="F38" s="37">
        <v>20</v>
      </c>
      <c r="G38" s="39" t="s">
        <v>66</v>
      </c>
      <c r="H38" s="39" t="s">
        <v>66</v>
      </c>
      <c r="I38" s="43" t="s">
        <v>66</v>
      </c>
      <c r="J38" s="39"/>
      <c r="K38" s="60">
        <f t="shared" si="0"/>
        <v>1.5</v>
      </c>
      <c r="L38" s="60"/>
      <c r="M38" s="24"/>
      <c r="N38" s="11" t="s">
        <v>59</v>
      </c>
      <c r="O38" s="79">
        <f t="shared" si="1"/>
        <v>20.75</v>
      </c>
      <c r="P38" s="82">
        <f t="shared" si="2"/>
        <v>2</v>
      </c>
      <c r="Q38" s="73">
        <f>IF(ISNUMBER(Report1!E38),Q$3,"")</f>
        <v>9</v>
      </c>
      <c r="R38" s="3">
        <f>IF(ISNUMBER(Report1!F38),R$3,"")</f>
        <v>8</v>
      </c>
      <c r="S38" s="3">
        <f>IF(ISNUMBER(Report1!G38),S$3,"")</f>
      </c>
      <c r="T38" s="3">
        <f>IF(ISNUMBER(Report1!H38),T$3,"")</f>
      </c>
      <c r="U38" s="74">
        <f>IF(ISNUMBER(Report1!I38),U$3,"")</f>
      </c>
    </row>
    <row r="39" spans="1:21" s="12" customFormat="1" ht="12" customHeight="1">
      <c r="A39" s="24">
        <v>30</v>
      </c>
      <c r="B39" s="11" t="s">
        <v>57</v>
      </c>
      <c r="C39" s="33">
        <v>0.29</v>
      </c>
      <c r="D39" s="33">
        <v>0.13</v>
      </c>
      <c r="E39" s="42">
        <v>21</v>
      </c>
      <c r="F39" s="37">
        <v>27</v>
      </c>
      <c r="G39" s="37">
        <v>20.5</v>
      </c>
      <c r="H39" s="37">
        <v>19</v>
      </c>
      <c r="I39" s="43" t="s">
        <v>66</v>
      </c>
      <c r="J39" s="39"/>
      <c r="K39" s="60">
        <f t="shared" si="0"/>
        <v>-6</v>
      </c>
      <c r="L39" s="60"/>
      <c r="M39" s="24"/>
      <c r="N39" s="11" t="s">
        <v>57</v>
      </c>
      <c r="O39" s="79">
        <f t="shared" si="1"/>
        <v>21.875</v>
      </c>
      <c r="P39" s="82">
        <f t="shared" si="2"/>
        <v>4</v>
      </c>
      <c r="Q39" s="73">
        <f>IF(ISNUMBER(Report1!E39),Q$3,"")</f>
        <v>9</v>
      </c>
      <c r="R39" s="3">
        <f>IF(ISNUMBER(Report1!F39),R$3,"")</f>
        <v>8</v>
      </c>
      <c r="S39" s="3">
        <f>IF(ISNUMBER(Report1!G39),S$3,"")</f>
        <v>7</v>
      </c>
      <c r="T39" s="3">
        <f>IF(ISNUMBER(Report1!H39),T$3,"")</f>
        <v>6</v>
      </c>
      <c r="U39" s="74">
        <f>IF(ISNUMBER(Report1!I39),U$3,"")</f>
      </c>
    </row>
    <row r="40" spans="1:21" s="12" customFormat="1" ht="12" customHeight="1">
      <c r="A40" s="24">
        <v>31</v>
      </c>
      <c r="B40" s="11" t="s">
        <v>23</v>
      </c>
      <c r="C40" s="33">
        <v>0.24</v>
      </c>
      <c r="D40" s="33">
        <v>0.17</v>
      </c>
      <c r="E40" s="42">
        <v>20.5</v>
      </c>
      <c r="F40" s="37">
        <v>11.5</v>
      </c>
      <c r="G40" s="39" t="s">
        <v>66</v>
      </c>
      <c r="H40" s="39" t="s">
        <v>66</v>
      </c>
      <c r="I40" s="43" t="s">
        <v>66</v>
      </c>
      <c r="J40" s="39"/>
      <c r="K40" s="60">
        <f t="shared" si="0"/>
        <v>9</v>
      </c>
      <c r="L40" s="60"/>
      <c r="M40" s="24"/>
      <c r="N40" s="11" t="s">
        <v>23</v>
      </c>
      <c r="O40" s="79">
        <f t="shared" si="1"/>
        <v>16</v>
      </c>
      <c r="P40" s="82">
        <f t="shared" si="2"/>
        <v>2</v>
      </c>
      <c r="Q40" s="73">
        <f>IF(ISNUMBER(Report1!E40),Q$3,"")</f>
        <v>9</v>
      </c>
      <c r="R40" s="3">
        <f>IF(ISNUMBER(Report1!F40),R$3,"")</f>
        <v>8</v>
      </c>
      <c r="S40" s="3">
        <f>IF(ISNUMBER(Report1!G40),S$3,"")</f>
      </c>
      <c r="T40" s="3">
        <f>IF(ISNUMBER(Report1!H40),T$3,"")</f>
      </c>
      <c r="U40" s="74">
        <f>IF(ISNUMBER(Report1!I40),U$3,"")</f>
      </c>
    </row>
    <row r="41" spans="1:21" s="12" customFormat="1" ht="12" customHeight="1">
      <c r="A41" s="24">
        <v>32</v>
      </c>
      <c r="B41" s="11" t="s">
        <v>58</v>
      </c>
      <c r="C41" s="33">
        <v>0.13</v>
      </c>
      <c r="D41" s="33">
        <v>0.23</v>
      </c>
      <c r="E41" s="42">
        <v>18</v>
      </c>
      <c r="F41" s="37">
        <v>20</v>
      </c>
      <c r="G41" s="37" t="s">
        <v>66</v>
      </c>
      <c r="H41" s="37">
        <v>23</v>
      </c>
      <c r="I41" s="38">
        <v>26</v>
      </c>
      <c r="J41" s="37"/>
      <c r="K41" s="60">
        <f t="shared" si="0"/>
        <v>-2</v>
      </c>
      <c r="L41" s="60"/>
      <c r="M41" s="24"/>
      <c r="N41" s="11" t="s">
        <v>58</v>
      </c>
      <c r="O41" s="79">
        <f t="shared" si="1"/>
        <v>21.75</v>
      </c>
      <c r="P41" s="82">
        <f t="shared" si="2"/>
        <v>4</v>
      </c>
      <c r="Q41" s="73">
        <f>IF(ISNUMBER(Report1!E41),Q$3,"")</f>
        <v>9</v>
      </c>
      <c r="R41" s="3">
        <f>IF(ISNUMBER(Report1!F41),R$3,"")</f>
        <v>8</v>
      </c>
      <c r="S41" s="3">
        <f>IF(ISNUMBER(Report1!G41),S$3,"")</f>
      </c>
      <c r="T41" s="3">
        <f>IF(ISNUMBER(Report1!H41),T$3,"")</f>
        <v>6</v>
      </c>
      <c r="U41" s="74">
        <f>IF(ISNUMBER(Report1!I41),U$3,"")</f>
        <v>5</v>
      </c>
    </row>
    <row r="42" spans="1:21" s="12" customFormat="1" ht="12" customHeight="1">
      <c r="A42" s="24">
        <v>33</v>
      </c>
      <c r="B42" s="11" t="s">
        <v>5</v>
      </c>
      <c r="C42" s="33">
        <v>0.13</v>
      </c>
      <c r="D42" s="33">
        <v>0.2</v>
      </c>
      <c r="E42" s="42">
        <v>16.5</v>
      </c>
      <c r="F42" s="37">
        <v>22.5</v>
      </c>
      <c r="G42" s="37">
        <v>32.5</v>
      </c>
      <c r="H42" s="37">
        <v>25.5</v>
      </c>
      <c r="I42" s="38">
        <v>16.5</v>
      </c>
      <c r="J42" s="37"/>
      <c r="K42" s="60">
        <f t="shared" si="0"/>
        <v>-6</v>
      </c>
      <c r="L42" s="60"/>
      <c r="M42" s="24"/>
      <c r="N42" s="11" t="s">
        <v>5</v>
      </c>
      <c r="O42" s="79">
        <f t="shared" si="1"/>
        <v>22.7</v>
      </c>
      <c r="P42" s="82">
        <f t="shared" si="2"/>
        <v>5</v>
      </c>
      <c r="Q42" s="73">
        <f>IF(ISNUMBER(Report1!E42),Q$3,"")</f>
        <v>9</v>
      </c>
      <c r="R42" s="3">
        <f>IF(ISNUMBER(Report1!F42),R$3,"")</f>
        <v>8</v>
      </c>
      <c r="S42" s="3">
        <f>IF(ISNUMBER(Report1!G42),S$3,"")</f>
        <v>7</v>
      </c>
      <c r="T42" s="3">
        <f>IF(ISNUMBER(Report1!H42),T$3,"")</f>
        <v>6</v>
      </c>
      <c r="U42" s="74">
        <f>IF(ISNUMBER(Report1!I42),U$3,"")</f>
        <v>5</v>
      </c>
    </row>
    <row r="43" spans="1:21" s="12" customFormat="1" ht="12" customHeight="1">
      <c r="A43" s="24">
        <v>34</v>
      </c>
      <c r="B43" s="11" t="s">
        <v>44</v>
      </c>
      <c r="C43" s="33">
        <v>0.25</v>
      </c>
      <c r="D43" s="33">
        <v>0.07</v>
      </c>
      <c r="E43" s="42">
        <v>16</v>
      </c>
      <c r="F43" s="37">
        <v>13.5</v>
      </c>
      <c r="G43" s="39" t="s">
        <v>66</v>
      </c>
      <c r="H43" s="37">
        <v>19</v>
      </c>
      <c r="I43" s="43" t="s">
        <v>66</v>
      </c>
      <c r="J43" s="39"/>
      <c r="K43" s="60">
        <f t="shared" si="0"/>
        <v>2.5</v>
      </c>
      <c r="L43" s="60"/>
      <c r="M43" s="24"/>
      <c r="N43" s="11" t="s">
        <v>44</v>
      </c>
      <c r="O43" s="79">
        <f t="shared" si="1"/>
        <v>16.166666666666668</v>
      </c>
      <c r="P43" s="82">
        <f t="shared" si="2"/>
        <v>3</v>
      </c>
      <c r="Q43" s="73">
        <f>IF(ISNUMBER(Report1!E43),Q$3,"")</f>
        <v>9</v>
      </c>
      <c r="R43" s="3">
        <f>IF(ISNUMBER(Report1!F43),R$3,"")</f>
        <v>8</v>
      </c>
      <c r="S43" s="3">
        <f>IF(ISNUMBER(Report1!G43),S$3,"")</f>
      </c>
      <c r="T43" s="3">
        <f>IF(ISNUMBER(Report1!H43),T$3,"")</f>
        <v>6</v>
      </c>
      <c r="U43" s="74">
        <f>IF(ISNUMBER(Report1!I43),U$3,"")</f>
      </c>
    </row>
    <row r="44" spans="1:21" s="12" customFormat="1" ht="12" customHeight="1">
      <c r="A44" s="24">
        <v>35</v>
      </c>
      <c r="B44" s="11" t="s">
        <v>21</v>
      </c>
      <c r="C44" s="33">
        <v>0.21</v>
      </c>
      <c r="D44" s="33">
        <v>0.11</v>
      </c>
      <c r="E44" s="42">
        <v>16</v>
      </c>
      <c r="F44" s="37">
        <v>31.5</v>
      </c>
      <c r="G44" s="37">
        <v>29</v>
      </c>
      <c r="H44" s="37">
        <v>30</v>
      </c>
      <c r="I44" s="38">
        <v>27</v>
      </c>
      <c r="J44" s="37"/>
      <c r="K44" s="60">
        <f t="shared" si="0"/>
        <v>-15.5</v>
      </c>
      <c r="L44" s="60"/>
      <c r="M44" s="24"/>
      <c r="N44" s="11" t="s">
        <v>21</v>
      </c>
      <c r="O44" s="79">
        <f t="shared" si="1"/>
        <v>26.7</v>
      </c>
      <c r="P44" s="82">
        <f t="shared" si="2"/>
        <v>5</v>
      </c>
      <c r="Q44" s="73">
        <f>IF(ISNUMBER(Report1!E44),Q$3,"")</f>
        <v>9</v>
      </c>
      <c r="R44" s="3">
        <f>IF(ISNUMBER(Report1!F44),R$3,"")</f>
        <v>8</v>
      </c>
      <c r="S44" s="3">
        <f>IF(ISNUMBER(Report1!G44),S$3,"")</f>
        <v>7</v>
      </c>
      <c r="T44" s="3">
        <f>IF(ISNUMBER(Report1!H44),T$3,"")</f>
        <v>6</v>
      </c>
      <c r="U44" s="74">
        <f>IF(ISNUMBER(Report1!I44),U$3,"")</f>
        <v>5</v>
      </c>
    </row>
    <row r="45" spans="1:21" s="12" customFormat="1" ht="12" customHeight="1">
      <c r="A45" s="24">
        <v>36</v>
      </c>
      <c r="B45" s="11" t="s">
        <v>54</v>
      </c>
      <c r="C45" s="33">
        <v>0.21</v>
      </c>
      <c r="D45" s="33">
        <v>0.08</v>
      </c>
      <c r="E45" s="42">
        <v>14.5</v>
      </c>
      <c r="F45" s="39" t="s">
        <v>66</v>
      </c>
      <c r="G45" s="39" t="s">
        <v>66</v>
      </c>
      <c r="H45" s="39" t="s">
        <v>66</v>
      </c>
      <c r="I45" s="38">
        <v>16</v>
      </c>
      <c r="J45" s="37"/>
      <c r="K45" s="60"/>
      <c r="L45" s="60"/>
      <c r="M45" s="24"/>
      <c r="N45" s="11" t="s">
        <v>54</v>
      </c>
      <c r="O45" s="79">
        <f t="shared" si="1"/>
        <v>15.25</v>
      </c>
      <c r="P45" s="82">
        <f t="shared" si="2"/>
        <v>2</v>
      </c>
      <c r="Q45" s="73">
        <f>IF(ISNUMBER(Report1!E45),Q$3,"")</f>
        <v>9</v>
      </c>
      <c r="R45" s="3">
        <f>IF(ISNUMBER(Report1!F45),R$3,"")</f>
      </c>
      <c r="S45" s="3">
        <f>IF(ISNUMBER(Report1!G45),S$3,"")</f>
      </c>
      <c r="T45" s="3">
        <f>IF(ISNUMBER(Report1!H45),T$3,"")</f>
      </c>
      <c r="U45" s="74">
        <f>IF(ISNUMBER(Report1!I45),U$3,"")</f>
        <v>5</v>
      </c>
    </row>
    <row r="46" spans="1:21" s="12" customFormat="1" ht="12" customHeight="1">
      <c r="A46" s="24">
        <v>37</v>
      </c>
      <c r="B46" s="11" t="s">
        <v>61</v>
      </c>
      <c r="C46" s="33">
        <v>0.08</v>
      </c>
      <c r="D46" s="33">
        <v>0.14</v>
      </c>
      <c r="E46" s="42">
        <v>11</v>
      </c>
      <c r="F46" s="39" t="s">
        <v>66</v>
      </c>
      <c r="G46" s="39" t="s">
        <v>66</v>
      </c>
      <c r="H46" s="39" t="s">
        <v>66</v>
      </c>
      <c r="I46" s="43" t="s">
        <v>66</v>
      </c>
      <c r="J46" s="39"/>
      <c r="K46" s="60"/>
      <c r="L46" s="60"/>
      <c r="M46" s="24"/>
      <c r="N46" s="11" t="s">
        <v>61</v>
      </c>
      <c r="O46" s="79">
        <f t="shared" si="1"/>
        <v>11</v>
      </c>
      <c r="P46" s="82">
        <f t="shared" si="2"/>
        <v>1</v>
      </c>
      <c r="Q46" s="73">
        <f>IF(ISNUMBER(Report1!E46),Q$3,"")</f>
        <v>9</v>
      </c>
      <c r="R46" s="3">
        <f>IF(ISNUMBER(Report1!F46),R$3,"")</f>
      </c>
      <c r="S46" s="3">
        <f>IF(ISNUMBER(Report1!G46),S$3,"")</f>
      </c>
      <c r="T46" s="3">
        <f>IF(ISNUMBER(Report1!H46),T$3,"")</f>
      </c>
      <c r="U46" s="74">
        <f>IF(ISNUMBER(Report1!I46),U$3,"")</f>
      </c>
    </row>
    <row r="47" spans="1:21" s="12" customFormat="1" ht="12" customHeight="1">
      <c r="A47" s="24">
        <v>38</v>
      </c>
      <c r="B47" s="11" t="s">
        <v>38</v>
      </c>
      <c r="C47" s="33">
        <v>0.15</v>
      </c>
      <c r="D47" s="33">
        <v>0.05</v>
      </c>
      <c r="E47" s="42">
        <v>10</v>
      </c>
      <c r="F47" s="39" t="s">
        <v>66</v>
      </c>
      <c r="G47" s="37">
        <v>30</v>
      </c>
      <c r="H47" s="37">
        <v>24</v>
      </c>
      <c r="I47" s="38">
        <v>23</v>
      </c>
      <c r="J47" s="37"/>
      <c r="K47" s="60"/>
      <c r="L47" s="60"/>
      <c r="M47" s="24"/>
      <c r="N47" s="11" t="s">
        <v>38</v>
      </c>
      <c r="O47" s="79">
        <f t="shared" si="1"/>
        <v>21.75</v>
      </c>
      <c r="P47" s="82">
        <f t="shared" si="2"/>
        <v>4</v>
      </c>
      <c r="Q47" s="73">
        <f>IF(ISNUMBER(Report1!E47),Q$3,"")</f>
        <v>9</v>
      </c>
      <c r="R47" s="3">
        <f>IF(ISNUMBER(Report1!F47),R$3,"")</f>
      </c>
      <c r="S47" s="3">
        <f>IF(ISNUMBER(Report1!G47),S$3,"")</f>
        <v>7</v>
      </c>
      <c r="T47" s="3">
        <f>IF(ISNUMBER(Report1!H47),T$3,"")</f>
        <v>6</v>
      </c>
      <c r="U47" s="74">
        <f>IF(ISNUMBER(Report1!I47),U$3,"")</f>
        <v>5</v>
      </c>
    </row>
    <row r="48" spans="1:21" s="12" customFormat="1" ht="12" customHeight="1">
      <c r="A48" s="24">
        <v>39</v>
      </c>
      <c r="B48" s="11" t="s">
        <v>6</v>
      </c>
      <c r="C48" s="33">
        <v>0.09</v>
      </c>
      <c r="D48" s="33">
        <v>0.1</v>
      </c>
      <c r="E48" s="42">
        <v>9.5</v>
      </c>
      <c r="F48" s="37">
        <v>11</v>
      </c>
      <c r="G48" s="37">
        <v>9</v>
      </c>
      <c r="H48" s="39" t="s">
        <v>66</v>
      </c>
      <c r="I48" s="43" t="s">
        <v>66</v>
      </c>
      <c r="J48" s="39"/>
      <c r="K48" s="60">
        <f t="shared" si="0"/>
        <v>-1.5</v>
      </c>
      <c r="L48" s="60"/>
      <c r="M48" s="24"/>
      <c r="N48" s="11" t="s">
        <v>6</v>
      </c>
      <c r="O48" s="79">
        <f t="shared" si="1"/>
        <v>9.833333333333334</v>
      </c>
      <c r="P48" s="82">
        <f t="shared" si="2"/>
        <v>3</v>
      </c>
      <c r="Q48" s="73">
        <f>IF(ISNUMBER(Report1!E48),Q$3,"")</f>
        <v>9</v>
      </c>
      <c r="R48" s="3">
        <f>IF(ISNUMBER(Report1!F48),R$3,"")</f>
        <v>8</v>
      </c>
      <c r="S48" s="3">
        <f>IF(ISNUMBER(Report1!G48),S$3,"")</f>
        <v>7</v>
      </c>
      <c r="T48" s="3">
        <f>IF(ISNUMBER(Report1!H48),T$3,"")</f>
      </c>
      <c r="U48" s="74">
        <f>IF(ISNUMBER(Report1!I48),U$3,"")</f>
      </c>
    </row>
    <row r="49" spans="1:21" s="12" customFormat="1" ht="12" customHeight="1">
      <c r="A49" s="24">
        <v>40</v>
      </c>
      <c r="B49" s="11" t="s">
        <v>43</v>
      </c>
      <c r="C49" s="33">
        <v>0.16</v>
      </c>
      <c r="D49" s="33">
        <v>0.01</v>
      </c>
      <c r="E49" s="42">
        <v>8.5</v>
      </c>
      <c r="F49" s="39" t="s">
        <v>66</v>
      </c>
      <c r="G49" s="39" t="s">
        <v>66</v>
      </c>
      <c r="H49" s="37">
        <v>9.5</v>
      </c>
      <c r="I49" s="38">
        <v>8.5</v>
      </c>
      <c r="J49" s="37"/>
      <c r="K49" s="60"/>
      <c r="L49" s="60"/>
      <c r="M49" s="24"/>
      <c r="N49" s="11" t="s">
        <v>43</v>
      </c>
      <c r="O49" s="79">
        <f t="shared" si="1"/>
        <v>8.833333333333334</v>
      </c>
      <c r="P49" s="82">
        <f t="shared" si="2"/>
        <v>3</v>
      </c>
      <c r="Q49" s="73">
        <f>IF(ISNUMBER(Report1!E49),Q$3,"")</f>
        <v>9</v>
      </c>
      <c r="R49" s="3">
        <f>IF(ISNUMBER(Report1!F49),R$3,"")</f>
      </c>
      <c r="S49" s="3">
        <f>IF(ISNUMBER(Report1!G49),S$3,"")</f>
      </c>
      <c r="T49" s="3">
        <f>IF(ISNUMBER(Report1!H49),T$3,"")</f>
        <v>6</v>
      </c>
      <c r="U49" s="74">
        <f>IF(ISNUMBER(Report1!I49),U$3,"")</f>
        <v>5</v>
      </c>
    </row>
    <row r="50" spans="1:21" s="12" customFormat="1" ht="12" customHeight="1">
      <c r="A50" s="24">
        <v>41</v>
      </c>
      <c r="B50" s="11" t="s">
        <v>31</v>
      </c>
      <c r="C50" s="33">
        <v>0.05</v>
      </c>
      <c r="D50" s="33">
        <v>0.08</v>
      </c>
      <c r="E50" s="42">
        <v>6.5</v>
      </c>
      <c r="F50" s="37">
        <v>22</v>
      </c>
      <c r="G50" s="37">
        <v>48</v>
      </c>
      <c r="H50" s="37">
        <v>24</v>
      </c>
      <c r="I50" s="38">
        <v>25</v>
      </c>
      <c r="J50" s="37"/>
      <c r="K50" s="60">
        <f t="shared" si="0"/>
        <v>-15.5</v>
      </c>
      <c r="L50" s="60"/>
      <c r="M50" s="24"/>
      <c r="N50" s="11" t="s">
        <v>31</v>
      </c>
      <c r="O50" s="79">
        <f t="shared" si="1"/>
        <v>25.1</v>
      </c>
      <c r="P50" s="82">
        <f t="shared" si="2"/>
        <v>5</v>
      </c>
      <c r="Q50" s="73">
        <f>IF(ISNUMBER(Report1!E50),Q$3,"")</f>
        <v>9</v>
      </c>
      <c r="R50" s="3">
        <f>IF(ISNUMBER(Report1!F50),R$3,"")</f>
        <v>8</v>
      </c>
      <c r="S50" s="3">
        <f>IF(ISNUMBER(Report1!G50),S$3,"")</f>
        <v>7</v>
      </c>
      <c r="T50" s="3">
        <f>IF(ISNUMBER(Report1!H50),T$3,"")</f>
        <v>6</v>
      </c>
      <c r="U50" s="74">
        <f>IF(ISNUMBER(Report1!I50),U$3,"")</f>
        <v>5</v>
      </c>
    </row>
    <row r="51" spans="1:21" s="12" customFormat="1" ht="12" customHeight="1">
      <c r="A51" s="24">
        <v>42</v>
      </c>
      <c r="B51" s="11" t="s">
        <v>4</v>
      </c>
      <c r="C51" s="33">
        <v>0.04</v>
      </c>
      <c r="D51" s="33">
        <v>0.08</v>
      </c>
      <c r="E51" s="42">
        <v>6</v>
      </c>
      <c r="F51" s="37">
        <v>10.5</v>
      </c>
      <c r="G51" s="37">
        <v>51</v>
      </c>
      <c r="H51" s="37">
        <v>58.5</v>
      </c>
      <c r="I51" s="38">
        <v>40.5</v>
      </c>
      <c r="J51" s="37"/>
      <c r="K51" s="60">
        <f t="shared" si="0"/>
        <v>-4.5</v>
      </c>
      <c r="L51" s="60"/>
      <c r="M51" s="24"/>
      <c r="N51" s="11" t="s">
        <v>4</v>
      </c>
      <c r="O51" s="79">
        <f t="shared" si="1"/>
        <v>33.3</v>
      </c>
      <c r="P51" s="82">
        <f t="shared" si="2"/>
        <v>5</v>
      </c>
      <c r="Q51" s="73">
        <f>IF(ISNUMBER(Report1!E51),Q$3,"")</f>
        <v>9</v>
      </c>
      <c r="R51" s="3">
        <f>IF(ISNUMBER(Report1!F51),R$3,"")</f>
        <v>8</v>
      </c>
      <c r="S51" s="3">
        <f>IF(ISNUMBER(Report1!G51),S$3,"")</f>
        <v>7</v>
      </c>
      <c r="T51" s="3">
        <f>IF(ISNUMBER(Report1!H51),T$3,"")</f>
        <v>6</v>
      </c>
      <c r="U51" s="74">
        <f>IF(ISNUMBER(Report1!I51),U$3,"")</f>
        <v>5</v>
      </c>
    </row>
    <row r="52" spans="1:21" s="12" customFormat="1" ht="12" customHeight="1" thickBot="1">
      <c r="A52" s="61">
        <v>43</v>
      </c>
      <c r="B52" s="62" t="s">
        <v>62</v>
      </c>
      <c r="C52" s="63">
        <v>0.1</v>
      </c>
      <c r="D52" s="64" t="s">
        <v>63</v>
      </c>
      <c r="E52" s="65">
        <v>5</v>
      </c>
      <c r="F52" s="66" t="s">
        <v>66</v>
      </c>
      <c r="G52" s="66" t="s">
        <v>66</v>
      </c>
      <c r="H52" s="66" t="s">
        <v>66</v>
      </c>
      <c r="I52" s="67" t="s">
        <v>66</v>
      </c>
      <c r="J52" s="39"/>
      <c r="K52" s="49"/>
      <c r="L52" s="49"/>
      <c r="M52" s="24"/>
      <c r="N52" s="11" t="s">
        <v>62</v>
      </c>
      <c r="O52" s="79">
        <f t="shared" si="1"/>
        <v>5</v>
      </c>
      <c r="P52" s="82">
        <f t="shared" si="2"/>
        <v>1</v>
      </c>
      <c r="Q52" s="73">
        <f>IF(ISNUMBER(Report1!E52),Q$3,"")</f>
        <v>9</v>
      </c>
      <c r="R52" s="3">
        <f>IF(ISNUMBER(Report1!F52),R$3,"")</f>
      </c>
      <c r="S52" s="3">
        <f>IF(ISNUMBER(Report1!G52),S$3,"")</f>
      </c>
      <c r="T52" s="3">
        <f>IF(ISNUMBER(Report1!H52),T$3,"")</f>
      </c>
      <c r="U52" s="74">
        <f>IF(ISNUMBER(Report1!I52),U$3,"")</f>
      </c>
    </row>
    <row r="53" spans="1:21" s="12" customFormat="1" ht="14.25" customHeight="1" thickTop="1">
      <c r="A53" s="24"/>
      <c r="B53" s="11" t="s">
        <v>36</v>
      </c>
      <c r="C53" s="33">
        <f aca="true" t="shared" si="3" ref="C53:I53">AVERAGE(C10:C52)</f>
        <v>0.38581395348837216</v>
      </c>
      <c r="D53" s="33">
        <f t="shared" si="3"/>
        <v>0.36571428571428577</v>
      </c>
      <c r="E53" s="42">
        <f t="shared" si="3"/>
        <v>37.151162790697676</v>
      </c>
      <c r="F53" s="37">
        <f t="shared" si="3"/>
        <v>38.74324324324324</v>
      </c>
      <c r="G53" s="37">
        <f t="shared" si="3"/>
        <v>50.09615384615385</v>
      </c>
      <c r="H53" s="37">
        <f t="shared" si="3"/>
        <v>41.4375</v>
      </c>
      <c r="I53" s="38">
        <f t="shared" si="3"/>
        <v>31.448275862068964</v>
      </c>
      <c r="J53" s="37"/>
      <c r="K53" s="60">
        <f t="shared" si="0"/>
        <v>-1.5920804525455665</v>
      </c>
      <c r="L53" s="60"/>
      <c r="M53" s="24"/>
      <c r="N53" s="11"/>
      <c r="O53" s="79"/>
      <c r="P53" s="82"/>
      <c r="Q53" s="73"/>
      <c r="R53" s="3"/>
      <c r="S53" s="3"/>
      <c r="T53" s="3"/>
      <c r="U53" s="74"/>
    </row>
    <row r="54" spans="1:21" s="12" customFormat="1" ht="12" customHeight="1">
      <c r="A54" s="25"/>
      <c r="B54" s="26"/>
      <c r="C54" s="34"/>
      <c r="D54" s="34"/>
      <c r="E54" s="99" t="s">
        <v>64</v>
      </c>
      <c r="F54" s="100"/>
      <c r="G54" s="100"/>
      <c r="H54" s="100"/>
      <c r="I54" s="101"/>
      <c r="J54" s="54"/>
      <c r="K54" s="11"/>
      <c r="L54" s="11"/>
      <c r="M54" s="24"/>
      <c r="N54" s="11"/>
      <c r="O54" s="79"/>
      <c r="P54" s="82"/>
      <c r="Q54" s="73"/>
      <c r="R54" s="3"/>
      <c r="S54" s="3"/>
      <c r="T54" s="3"/>
      <c r="U54" s="74"/>
    </row>
    <row r="55" spans="1:21" s="11" customFormat="1" ht="12" customHeight="1">
      <c r="A55" s="52" t="s">
        <v>67</v>
      </c>
      <c r="C55" s="54"/>
      <c r="D55" s="54"/>
      <c r="E55" s="54"/>
      <c r="F55" s="54"/>
      <c r="G55" s="54"/>
      <c r="H55" s="54"/>
      <c r="I55" s="54"/>
      <c r="J55" s="54"/>
      <c r="M55" s="24"/>
      <c r="O55" s="79"/>
      <c r="P55" s="82"/>
      <c r="Q55" s="73"/>
      <c r="R55" s="3"/>
      <c r="S55" s="3"/>
      <c r="T55" s="3"/>
      <c r="U55" s="74"/>
    </row>
    <row r="56" spans="1:21" s="11" customFormat="1" ht="12" customHeight="1">
      <c r="A56" s="52" t="s">
        <v>68</v>
      </c>
      <c r="C56" s="54"/>
      <c r="D56" s="54"/>
      <c r="E56" s="54"/>
      <c r="F56" s="54"/>
      <c r="G56" s="54"/>
      <c r="H56" s="54"/>
      <c r="I56" s="54"/>
      <c r="J56" s="54"/>
      <c r="M56" s="24"/>
      <c r="O56" s="79"/>
      <c r="P56" s="82"/>
      <c r="Q56" s="73"/>
      <c r="R56" s="3"/>
      <c r="S56" s="3"/>
      <c r="T56" s="3"/>
      <c r="U56" s="74"/>
    </row>
    <row r="57" spans="1:21" s="11" customFormat="1" ht="12" customHeight="1">
      <c r="A57" s="53" t="s">
        <v>69</v>
      </c>
      <c r="C57" s="54"/>
      <c r="D57" s="54"/>
      <c r="E57" s="54"/>
      <c r="F57" s="54"/>
      <c r="G57" s="54"/>
      <c r="H57" s="54"/>
      <c r="I57" s="54"/>
      <c r="J57" s="54"/>
      <c r="M57" s="24"/>
      <c r="O57" s="79"/>
      <c r="P57" s="82"/>
      <c r="Q57" s="73"/>
      <c r="R57" s="3"/>
      <c r="S57" s="3"/>
      <c r="T57" s="3"/>
      <c r="U57" s="74"/>
    </row>
    <row r="58" spans="1:21" s="12" customFormat="1" ht="12" customHeight="1">
      <c r="A58" s="96" t="s">
        <v>41</v>
      </c>
      <c r="B58" s="97"/>
      <c r="C58" s="97"/>
      <c r="D58" s="97"/>
      <c r="E58" s="97"/>
      <c r="F58" s="97"/>
      <c r="G58" s="97"/>
      <c r="H58" s="97"/>
      <c r="I58" s="98"/>
      <c r="J58" s="59"/>
      <c r="M58" s="24"/>
      <c r="N58" s="11"/>
      <c r="O58" s="79"/>
      <c r="P58" s="82"/>
      <c r="Q58" s="73"/>
      <c r="R58" s="3"/>
      <c r="S58" s="3"/>
      <c r="T58" s="3"/>
      <c r="U58" s="74"/>
    </row>
    <row r="59" spans="1:21" s="12" customFormat="1" ht="12" customHeight="1">
      <c r="A59" s="24">
        <v>44</v>
      </c>
      <c r="B59" s="11" t="s">
        <v>39</v>
      </c>
      <c r="C59" s="44" t="s">
        <v>66</v>
      </c>
      <c r="D59" s="44" t="s">
        <v>66</v>
      </c>
      <c r="E59" s="44" t="s">
        <v>66</v>
      </c>
      <c r="F59" s="39" t="s">
        <v>66</v>
      </c>
      <c r="G59" s="39" t="s">
        <v>66</v>
      </c>
      <c r="H59" s="37">
        <v>44.5</v>
      </c>
      <c r="I59" s="38">
        <v>33.5</v>
      </c>
      <c r="J59" s="37"/>
      <c r="M59" s="24"/>
      <c r="N59" s="11" t="s">
        <v>39</v>
      </c>
      <c r="O59" s="79">
        <f aca="true" t="shared" si="4" ref="O59:O68">AVERAGE(E59:I59)</f>
        <v>39</v>
      </c>
      <c r="P59" s="82">
        <f aca="true" t="shared" si="5" ref="P59:P68">COUNT(E59:I59)</f>
        <v>2</v>
      </c>
      <c r="Q59" s="73">
        <f>IF(ISNUMBER(Report1!E59),Q$3,"")</f>
      </c>
      <c r="R59" s="3">
        <f>IF(ISNUMBER(Report1!F59),R$3,"")</f>
      </c>
      <c r="S59" s="3">
        <f>IF(ISNUMBER(Report1!G59),S$3,"")</f>
      </c>
      <c r="T59" s="3">
        <f>IF(ISNUMBER(Report1!H59),T$3,"")</f>
        <v>6</v>
      </c>
      <c r="U59" s="74">
        <f>IF(ISNUMBER(Report1!I59),U$3,"")</f>
        <v>5</v>
      </c>
    </row>
    <row r="60" spans="1:21" s="12" customFormat="1" ht="12" customHeight="1">
      <c r="A60" s="24">
        <v>45</v>
      </c>
      <c r="B60" s="11" t="s">
        <v>47</v>
      </c>
      <c r="C60" s="44" t="s">
        <v>66</v>
      </c>
      <c r="D60" s="44" t="s">
        <v>66</v>
      </c>
      <c r="E60" s="44" t="s">
        <v>66</v>
      </c>
      <c r="F60" s="39" t="s">
        <v>66</v>
      </c>
      <c r="G60" s="39" t="s">
        <v>66</v>
      </c>
      <c r="H60" s="37">
        <v>45.5</v>
      </c>
      <c r="I60" s="43" t="s">
        <v>66</v>
      </c>
      <c r="J60" s="39"/>
      <c r="M60" s="24"/>
      <c r="N60" s="11" t="s">
        <v>47</v>
      </c>
      <c r="O60" s="79">
        <f t="shared" si="4"/>
        <v>45.5</v>
      </c>
      <c r="P60" s="82">
        <f t="shared" si="5"/>
        <v>1</v>
      </c>
      <c r="Q60" s="73">
        <f>IF(ISNUMBER(Report1!E60),Q$3,"")</f>
      </c>
      <c r="R60" s="3">
        <f>IF(ISNUMBER(Report1!F60),R$3,"")</f>
      </c>
      <c r="S60" s="3">
        <f>IF(ISNUMBER(Report1!G60),S$3,"")</f>
      </c>
      <c r="T60" s="3">
        <f>IF(ISNUMBER(Report1!H60),T$3,"")</f>
        <v>6</v>
      </c>
      <c r="U60" s="74">
        <f>IF(ISNUMBER(Report1!I60),U$3,"")</f>
      </c>
    </row>
    <row r="61" spans="1:21" s="12" customFormat="1" ht="12" customHeight="1">
      <c r="A61" s="24">
        <v>46</v>
      </c>
      <c r="B61" s="11" t="s">
        <v>48</v>
      </c>
      <c r="C61" s="44" t="s">
        <v>66</v>
      </c>
      <c r="D61" s="44" t="s">
        <v>66</v>
      </c>
      <c r="E61" s="44" t="s">
        <v>66</v>
      </c>
      <c r="F61" s="39" t="s">
        <v>66</v>
      </c>
      <c r="G61" s="39" t="s">
        <v>66</v>
      </c>
      <c r="H61" s="39" t="s">
        <v>66</v>
      </c>
      <c r="I61" s="38">
        <v>23</v>
      </c>
      <c r="J61" s="37"/>
      <c r="M61" s="24"/>
      <c r="N61" s="11" t="s">
        <v>48</v>
      </c>
      <c r="O61" s="79">
        <f t="shared" si="4"/>
        <v>23</v>
      </c>
      <c r="P61" s="82">
        <f t="shared" si="5"/>
        <v>1</v>
      </c>
      <c r="Q61" s="73">
        <f>IF(ISNUMBER(Report1!E61),Q$3,"")</f>
      </c>
      <c r="R61" s="3">
        <f>IF(ISNUMBER(Report1!F61),R$3,"")</f>
      </c>
      <c r="S61" s="3">
        <f>IF(ISNUMBER(Report1!G61),S$3,"")</f>
      </c>
      <c r="T61" s="3">
        <f>IF(ISNUMBER(Report1!H61),T$3,"")</f>
      </c>
      <c r="U61" s="74">
        <f>IF(ISNUMBER(Report1!I61),U$3,"")</f>
        <v>5</v>
      </c>
    </row>
    <row r="62" spans="1:21" s="12" customFormat="1" ht="12" customHeight="1">
      <c r="A62" s="24">
        <v>47</v>
      </c>
      <c r="B62" s="11" t="s">
        <v>49</v>
      </c>
      <c r="C62" s="44" t="s">
        <v>66</v>
      </c>
      <c r="D62" s="44" t="s">
        <v>66</v>
      </c>
      <c r="E62" s="44" t="s">
        <v>66</v>
      </c>
      <c r="F62" s="39" t="s">
        <v>66</v>
      </c>
      <c r="G62" s="39" t="s">
        <v>66</v>
      </c>
      <c r="H62" s="39" t="s">
        <v>66</v>
      </c>
      <c r="I62" s="38">
        <v>21</v>
      </c>
      <c r="J62" s="37"/>
      <c r="M62" s="24"/>
      <c r="N62" s="11" t="s">
        <v>49</v>
      </c>
      <c r="O62" s="79">
        <f t="shared" si="4"/>
        <v>21</v>
      </c>
      <c r="P62" s="82">
        <f t="shared" si="5"/>
        <v>1</v>
      </c>
      <c r="Q62" s="73">
        <f>IF(ISNUMBER(Report1!E62),Q$3,"")</f>
      </c>
      <c r="R62" s="3">
        <f>IF(ISNUMBER(Report1!F62),R$3,"")</f>
      </c>
      <c r="S62" s="3">
        <f>IF(ISNUMBER(Report1!G62),S$3,"")</f>
      </c>
      <c r="T62" s="3">
        <f>IF(ISNUMBER(Report1!H62),T$3,"")</f>
      </c>
      <c r="U62" s="74">
        <f>IF(ISNUMBER(Report1!I62),U$3,"")</f>
        <v>5</v>
      </c>
    </row>
    <row r="63" spans="1:21" s="12" customFormat="1" ht="12" customHeight="1">
      <c r="A63" s="24">
        <v>48</v>
      </c>
      <c r="B63" s="11" t="s">
        <v>51</v>
      </c>
      <c r="C63" s="44" t="s">
        <v>66</v>
      </c>
      <c r="D63" s="44" t="s">
        <v>66</v>
      </c>
      <c r="E63" s="44" t="s">
        <v>66</v>
      </c>
      <c r="F63" s="39" t="s">
        <v>66</v>
      </c>
      <c r="G63" s="39" t="s">
        <v>66</v>
      </c>
      <c r="H63" s="39" t="s">
        <v>66</v>
      </c>
      <c r="I63" s="38">
        <v>1.5</v>
      </c>
      <c r="J63" s="37"/>
      <c r="M63" s="24"/>
      <c r="N63" s="11" t="s">
        <v>51</v>
      </c>
      <c r="O63" s="79">
        <f t="shared" si="4"/>
        <v>1.5</v>
      </c>
      <c r="P63" s="82">
        <f t="shared" si="5"/>
        <v>1</v>
      </c>
      <c r="Q63" s="73">
        <f>IF(ISNUMBER(Report1!E63),Q$3,"")</f>
      </c>
      <c r="R63" s="3">
        <f>IF(ISNUMBER(Report1!F63),R$3,"")</f>
      </c>
      <c r="S63" s="3">
        <f>IF(ISNUMBER(Report1!G63),S$3,"")</f>
      </c>
      <c r="T63" s="3">
        <f>IF(ISNUMBER(Report1!H63),T$3,"")</f>
      </c>
      <c r="U63" s="74">
        <f>IF(ISNUMBER(Report1!I63),U$3,"")</f>
        <v>5</v>
      </c>
    </row>
    <row r="64" spans="1:21" s="12" customFormat="1" ht="12" customHeight="1">
      <c r="A64" s="24">
        <v>49</v>
      </c>
      <c r="B64" s="11" t="s">
        <v>52</v>
      </c>
      <c r="C64" s="44" t="s">
        <v>66</v>
      </c>
      <c r="D64" s="44" t="s">
        <v>66</v>
      </c>
      <c r="E64" s="44" t="s">
        <v>66</v>
      </c>
      <c r="F64" s="37">
        <v>36.5</v>
      </c>
      <c r="G64" s="39" t="s">
        <v>66</v>
      </c>
      <c r="H64" s="39" t="s">
        <v>66</v>
      </c>
      <c r="I64" s="38">
        <v>75.5</v>
      </c>
      <c r="J64" s="37"/>
      <c r="M64" s="24"/>
      <c r="N64" s="11" t="s">
        <v>52</v>
      </c>
      <c r="O64" s="79">
        <f t="shared" si="4"/>
        <v>56</v>
      </c>
      <c r="P64" s="82">
        <f t="shared" si="5"/>
        <v>2</v>
      </c>
      <c r="Q64" s="73">
        <f>IF(ISNUMBER(Report1!E64),Q$3,"")</f>
      </c>
      <c r="R64" s="3">
        <f>IF(ISNUMBER(Report1!F64),R$3,"")</f>
        <v>8</v>
      </c>
      <c r="S64" s="3">
        <f>IF(ISNUMBER(Report1!G64),S$3,"")</f>
      </c>
      <c r="T64" s="3">
        <f>IF(ISNUMBER(Report1!H64),T$3,"")</f>
      </c>
      <c r="U64" s="74">
        <f>IF(ISNUMBER(Report1!I64),U$3,"")</f>
        <v>5</v>
      </c>
    </row>
    <row r="65" spans="1:21" s="12" customFormat="1" ht="12" customHeight="1">
      <c r="A65" s="24">
        <v>50</v>
      </c>
      <c r="B65" s="11" t="s">
        <v>53</v>
      </c>
      <c r="C65" s="44" t="s">
        <v>66</v>
      </c>
      <c r="D65" s="44" t="s">
        <v>66</v>
      </c>
      <c r="E65" s="44" t="s">
        <v>66</v>
      </c>
      <c r="F65" s="37">
        <v>41.5</v>
      </c>
      <c r="G65" s="37">
        <v>37</v>
      </c>
      <c r="H65" s="37">
        <v>14.5</v>
      </c>
      <c r="I65" s="43" t="s">
        <v>66</v>
      </c>
      <c r="J65" s="39"/>
      <c r="M65" s="24"/>
      <c r="N65" s="11" t="s">
        <v>53</v>
      </c>
      <c r="O65" s="79">
        <f t="shared" si="4"/>
        <v>31</v>
      </c>
      <c r="P65" s="82">
        <f t="shared" si="5"/>
        <v>3</v>
      </c>
      <c r="Q65" s="73">
        <f>IF(ISNUMBER(Report1!E65),Q$3,"")</f>
      </c>
      <c r="R65" s="3">
        <f>IF(ISNUMBER(Report1!F65),R$3,"")</f>
        <v>8</v>
      </c>
      <c r="S65" s="3">
        <f>IF(ISNUMBER(Report1!G65),S$3,"")</f>
        <v>7</v>
      </c>
      <c r="T65" s="3">
        <f>IF(ISNUMBER(Report1!H65),T$3,"")</f>
        <v>6</v>
      </c>
      <c r="U65" s="74">
        <f>IF(ISNUMBER(Report1!I65),U$3,"")</f>
      </c>
    </row>
    <row r="66" spans="1:21" s="12" customFormat="1" ht="12" customHeight="1">
      <c r="A66" s="24">
        <v>51</v>
      </c>
      <c r="B66" s="11" t="s">
        <v>55</v>
      </c>
      <c r="C66" s="44" t="s">
        <v>66</v>
      </c>
      <c r="D66" s="44" t="s">
        <v>66</v>
      </c>
      <c r="E66" s="44" t="s">
        <v>66</v>
      </c>
      <c r="F66" s="39" t="s">
        <v>66</v>
      </c>
      <c r="G66" s="39" t="s">
        <v>66</v>
      </c>
      <c r="H66" s="39" t="s">
        <v>66</v>
      </c>
      <c r="I66" s="38">
        <v>37</v>
      </c>
      <c r="J66" s="37"/>
      <c r="M66" s="24"/>
      <c r="N66" s="11" t="s">
        <v>55</v>
      </c>
      <c r="O66" s="79">
        <f t="shared" si="4"/>
        <v>37</v>
      </c>
      <c r="P66" s="82">
        <f t="shared" si="5"/>
        <v>1</v>
      </c>
      <c r="Q66" s="73">
        <f>IF(ISNUMBER(Report1!E66),Q$3,"")</f>
      </c>
      <c r="R66" s="3">
        <f>IF(ISNUMBER(Report1!F66),R$3,"")</f>
      </c>
      <c r="S66" s="3">
        <f>IF(ISNUMBER(Report1!G66),S$3,"")</f>
      </c>
      <c r="T66" s="3">
        <f>IF(ISNUMBER(Report1!H66),T$3,"")</f>
      </c>
      <c r="U66" s="74">
        <f>IF(ISNUMBER(Report1!I66),U$3,"")</f>
        <v>5</v>
      </c>
    </row>
    <row r="67" spans="1:21" s="12" customFormat="1" ht="12" customHeight="1">
      <c r="A67" s="24">
        <f>A66+1</f>
        <v>52</v>
      </c>
      <c r="B67" s="11" t="s">
        <v>40</v>
      </c>
      <c r="C67" s="44" t="s">
        <v>66</v>
      </c>
      <c r="D67" s="44" t="s">
        <v>66</v>
      </c>
      <c r="E67" s="44" t="s">
        <v>66</v>
      </c>
      <c r="F67" s="39" t="s">
        <v>66</v>
      </c>
      <c r="G67" s="39" t="s">
        <v>66</v>
      </c>
      <c r="H67" s="37">
        <v>35.5</v>
      </c>
      <c r="I67" s="38">
        <v>31</v>
      </c>
      <c r="J67" s="37"/>
      <c r="M67" s="24"/>
      <c r="N67" s="11" t="s">
        <v>40</v>
      </c>
      <c r="O67" s="79">
        <f t="shared" si="4"/>
        <v>33.25</v>
      </c>
      <c r="P67" s="82">
        <f t="shared" si="5"/>
        <v>2</v>
      </c>
      <c r="Q67" s="73">
        <f>IF(ISNUMBER(Report1!E67),Q$3,"")</f>
      </c>
      <c r="R67" s="3">
        <f>IF(ISNUMBER(Report1!F67),R$3,"")</f>
      </c>
      <c r="S67" s="3">
        <f>IF(ISNUMBER(Report1!G67),S$3,"")</f>
      </c>
      <c r="T67" s="3">
        <f>IF(ISNUMBER(Report1!H67),T$3,"")</f>
        <v>6</v>
      </c>
      <c r="U67" s="74">
        <f>IF(ISNUMBER(Report1!I67),U$3,"")</f>
        <v>5</v>
      </c>
    </row>
    <row r="68" spans="1:21" s="12" customFormat="1" ht="12" customHeight="1">
      <c r="A68" s="25">
        <f>A67+1</f>
        <v>53</v>
      </c>
      <c r="B68" s="26" t="s">
        <v>60</v>
      </c>
      <c r="C68" s="50" t="s">
        <v>66</v>
      </c>
      <c r="D68" s="50" t="s">
        <v>66</v>
      </c>
      <c r="E68" s="45" t="s">
        <v>66</v>
      </c>
      <c r="F68" s="46" t="s">
        <v>66</v>
      </c>
      <c r="G68" s="46" t="s">
        <v>66</v>
      </c>
      <c r="H68" s="47">
        <v>33</v>
      </c>
      <c r="I68" s="48">
        <v>44</v>
      </c>
      <c r="J68" s="37"/>
      <c r="M68" s="25"/>
      <c r="N68" s="26" t="s">
        <v>60</v>
      </c>
      <c r="O68" s="80">
        <f t="shared" si="4"/>
        <v>38.5</v>
      </c>
      <c r="P68" s="83">
        <f t="shared" si="5"/>
        <v>2</v>
      </c>
      <c r="Q68" s="75">
        <f>IF(ISNUMBER(Report1!E68),Q$3,"")</f>
      </c>
      <c r="R68" s="76">
        <f>IF(ISNUMBER(Report1!F68),R$3,"")</f>
      </c>
      <c r="S68" s="76">
        <f>IF(ISNUMBER(Report1!G68),S$3,"")</f>
      </c>
      <c r="T68" s="76">
        <f>IF(ISNUMBER(Report1!H68),T$3,"")</f>
        <v>6</v>
      </c>
      <c r="U68" s="77">
        <f>IF(ISNUMBER(Report1!I68),U$3,"")</f>
        <v>5</v>
      </c>
    </row>
    <row r="69" spans="1:10" ht="12.75">
      <c r="A69" s="52" t="s">
        <v>67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ht="12.75">
      <c r="A70" s="52" t="s">
        <v>68</v>
      </c>
      <c r="B70" s="3"/>
      <c r="C70" s="4"/>
      <c r="D70" s="4"/>
      <c r="E70" s="4"/>
      <c r="F70" s="4"/>
      <c r="G70" s="4"/>
      <c r="H70" s="4"/>
      <c r="I70" s="4"/>
      <c r="J70" s="4"/>
    </row>
    <row r="71" ht="12.75">
      <c r="A71" s="53" t="s">
        <v>69</v>
      </c>
    </row>
    <row r="72" ht="12.75">
      <c r="A72" s="2" t="s">
        <v>84</v>
      </c>
    </row>
  </sheetData>
  <mergeCells count="7">
    <mergeCell ref="A58:I58"/>
    <mergeCell ref="E5:I5"/>
    <mergeCell ref="E54:I54"/>
    <mergeCell ref="Q5:U5"/>
    <mergeCell ref="Q7:U7"/>
    <mergeCell ref="E7:I7"/>
    <mergeCell ref="A3:I3"/>
  </mergeCells>
  <printOptions horizontalCentered="1"/>
  <pageMargins left="0.22" right="0.19" top="0.74" bottom="0.37" header="0.28" footer="0.3"/>
  <pageSetup horizontalDpi="300" verticalDpi="300" orientation="portrait" scale="110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jklang</dc:creator>
  <cp:keywords/>
  <dc:description/>
  <cp:lastModifiedBy>Larry Gunderson</cp:lastModifiedBy>
  <cp:lastPrinted>1999-10-04T17:23:32Z</cp:lastPrinted>
  <dcterms:created xsi:type="dcterms:W3CDTF">1998-10-30T16:53:35Z</dcterms:created>
  <dcterms:modified xsi:type="dcterms:W3CDTF">1999-10-23T22:53:49Z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