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gency_Files\OSD\Contract Team\3_Heininger\SF-PRP TEAM FOLDER\EVALUATION FORMS\EVALUATION TALLY\"/>
    </mc:Choice>
  </mc:AlternateContent>
  <bookViews>
    <workbookView xWindow="480" yWindow="45" windowWidth="11355" windowHeight="8445"/>
  </bookViews>
  <sheets>
    <sheet name="Cat B Tally" sheetId="8" r:id="rId1"/>
    <sheet name="Sheet1" sheetId="9" r:id="rId2"/>
  </sheets>
  <externalReferences>
    <externalReference r:id="rId3"/>
  </externalReferences>
  <definedNames>
    <definedName name="_xlnm.Print_Area" localSheetId="0">'Cat B Tally'!$A$1:$L$31</definedName>
  </definedNames>
  <calcPr calcId="162913"/>
</workbook>
</file>

<file path=xl/calcChain.xml><?xml version="1.0" encoding="utf-8"?>
<calcChain xmlns="http://schemas.openxmlformats.org/spreadsheetml/2006/main">
  <c r="H9" i="8" l="1"/>
  <c r="I9" i="8"/>
  <c r="H17" i="8"/>
  <c r="I17" i="8"/>
  <c r="H25" i="8"/>
  <c r="I25" i="8"/>
  <c r="H27" i="8"/>
  <c r="H28" i="8" s="1"/>
  <c r="I27" i="8" l="1"/>
  <c r="I28" i="8" s="1"/>
  <c r="E7" i="8"/>
  <c r="E6" i="8"/>
  <c r="E5" i="8"/>
  <c r="E4" i="8"/>
  <c r="C9" i="8" l="1"/>
  <c r="E25" i="8"/>
  <c r="D25" i="8"/>
  <c r="C25" i="8"/>
  <c r="B25" i="8"/>
  <c r="E17" i="8"/>
  <c r="C17" i="8"/>
  <c r="B17" i="8"/>
  <c r="E9" i="8"/>
  <c r="B9" i="8"/>
  <c r="L25" i="8"/>
  <c r="L17" i="8"/>
  <c r="L9" i="8"/>
  <c r="K9" i="8"/>
  <c r="K17" i="8"/>
  <c r="K25" i="8"/>
  <c r="J9" i="8"/>
  <c r="J17" i="8"/>
  <c r="J25" i="8"/>
  <c r="G9" i="8"/>
  <c r="G17" i="8"/>
  <c r="G25" i="8"/>
  <c r="F9" i="8"/>
  <c r="F17" i="8"/>
  <c r="F25" i="8"/>
  <c r="D9" i="8"/>
  <c r="D17" i="8"/>
  <c r="G27" i="8" l="1"/>
  <c r="G28" i="8" s="1"/>
  <c r="F27" i="8"/>
  <c r="F28" i="8" s="1"/>
  <c r="E27" i="8"/>
  <c r="E28" i="8" s="1"/>
  <c r="B27" i="8"/>
  <c r="D27" i="8"/>
  <c r="J27" i="8"/>
  <c r="K27" i="8"/>
  <c r="K28" i="8" s="1"/>
  <c r="L27" i="8"/>
  <c r="L28" i="8" s="1"/>
  <c r="C27" i="8"/>
  <c r="C28" i="8" s="1"/>
  <c r="D28" i="8"/>
  <c r="B28" i="8"/>
  <c r="J28" i="8" l="1"/>
  <c r="I29" i="8"/>
  <c r="H29" i="8"/>
  <c r="L29" i="8"/>
  <c r="F29" i="8"/>
  <c r="K29" i="8"/>
  <c r="J29" i="8"/>
  <c r="B29" i="8"/>
  <c r="G29" i="8"/>
  <c r="D29" i="8"/>
  <c r="E29" i="8"/>
  <c r="C29" i="8"/>
</calcChain>
</file>

<file path=xl/sharedStrings.xml><?xml version="1.0" encoding="utf-8"?>
<sst xmlns="http://schemas.openxmlformats.org/spreadsheetml/2006/main" count="44" uniqueCount="26">
  <si>
    <t xml:space="preserve"> </t>
  </si>
  <si>
    <t>Ranking Order</t>
  </si>
  <si>
    <t>GRAND TOTAL</t>
  </si>
  <si>
    <t>AECOM</t>
  </si>
  <si>
    <t>AMEC Foster Wheeler</t>
  </si>
  <si>
    <t>Antea</t>
  </si>
  <si>
    <t>Bay West</t>
  </si>
  <si>
    <t>Nova</t>
  </si>
  <si>
    <t>WSN</t>
  </si>
  <si>
    <t>Part 2. Qualifications/Capabilities</t>
  </si>
  <si>
    <t>Part 3. Project Descriptions</t>
  </si>
  <si>
    <t>Part 4. Scope of Services</t>
  </si>
  <si>
    <t>AVERAGE</t>
  </si>
  <si>
    <t>Remediation Master Contract - Petroleum Only</t>
  </si>
  <si>
    <t>Reviewer 2.</t>
  </si>
  <si>
    <t xml:space="preserve">Reviewer 3. </t>
  </si>
  <si>
    <t xml:space="preserve">Reviewer 4. </t>
  </si>
  <si>
    <t xml:space="preserve">Part 6a. PRP Scenario </t>
  </si>
  <si>
    <t>Reviewer 2 Totals</t>
  </si>
  <si>
    <t>Reviewer 3 Totals</t>
  </si>
  <si>
    <t>Reviewer 4 Totals</t>
  </si>
  <si>
    <t>ATC</t>
  </si>
  <si>
    <t>Carlson McCain</t>
  </si>
  <si>
    <t>Environmental Troubleshooters</t>
  </si>
  <si>
    <t>MSA</t>
  </si>
  <si>
    <t>WSB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</si>
</sst>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6" fontId="0" fillId="0" borderId="0" xfId="0" applyNumberFormat="1"/>
    <xf numFmtId="6" fontId="5" fillId="0" borderId="0" xfId="0" applyNumberFormat="1" applyFont="1"/>
    <xf numFmtId="0" fontId="6" fillId="0" borderId="1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ill="1" applyBorder="1"/>
    <xf numFmtId="164" fontId="0" fillId="0" borderId="0" xfId="0" applyNumberFormat="1"/>
    <xf numFmtId="0" fontId="1" fillId="0" borderId="0" xfId="0" applyFont="1"/>
    <xf numFmtId="0" fontId="6" fillId="2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6" fillId="4" borderId="5" xfId="0" applyFont="1" applyFill="1" applyBorder="1" applyAlignment="1">
      <alignment horizontal="right"/>
    </xf>
    <xf numFmtId="0" fontId="0" fillId="4" borderId="0" xfId="0" applyFill="1"/>
    <xf numFmtId="0" fontId="1" fillId="0" borderId="0" xfId="0" applyFont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8" fillId="6" borderId="0" xfId="0" applyFont="1" applyFill="1"/>
    <xf numFmtId="0" fontId="1" fillId="7" borderId="1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right"/>
    </xf>
    <xf numFmtId="1" fontId="1" fillId="8" borderId="1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1" fillId="0" borderId="0" xfId="0" applyFont="1" applyBorder="1"/>
    <xf numFmtId="0" fontId="1" fillId="9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ublic\Copy%20of%20ATC%20-%20CAT%20B%20-%20Score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or name"/>
    </sheetNames>
    <sheetDataSet>
      <sheetData sheetId="0">
        <row r="39">
          <cell r="D39">
            <v>424</v>
          </cell>
        </row>
        <row r="46">
          <cell r="D46">
            <v>180</v>
          </cell>
        </row>
        <row r="75">
          <cell r="D75">
            <v>449</v>
          </cell>
        </row>
        <row r="128">
          <cell r="E128">
            <v>542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N33" sqref="N33"/>
    </sheetView>
  </sheetViews>
  <sheetFormatPr defaultRowHeight="12.75" x14ac:dyDescent="0.2"/>
  <cols>
    <col min="1" max="1" width="30.5703125" customWidth="1"/>
    <col min="2" max="2" width="15.28515625" customWidth="1"/>
    <col min="3" max="3" width="15" customWidth="1"/>
    <col min="4" max="4" width="14.140625" customWidth="1"/>
    <col min="5" max="5" width="13.7109375" customWidth="1"/>
    <col min="6" max="6" width="13.5703125" customWidth="1"/>
    <col min="7" max="7" width="12.85546875" customWidth="1"/>
    <col min="8" max="8" width="14.28515625" customWidth="1"/>
    <col min="9" max="9" width="12.85546875" customWidth="1"/>
    <col min="10" max="10" width="13.42578125" customWidth="1"/>
    <col min="11" max="12" width="14" customWidth="1"/>
  </cols>
  <sheetData>
    <row r="1" spans="1:12" ht="13.5" thickBot="1" x14ac:dyDescent="0.25">
      <c r="A1" s="9" t="s">
        <v>13</v>
      </c>
      <c r="B1" s="9"/>
      <c r="C1" s="9"/>
    </row>
    <row r="2" spans="1:12" ht="29.25" customHeight="1" thickBot="1" x14ac:dyDescent="0.25">
      <c r="A2" s="11"/>
      <c r="B2" s="19" t="s">
        <v>3</v>
      </c>
      <c r="C2" s="19" t="s">
        <v>4</v>
      </c>
      <c r="D2" s="20" t="s">
        <v>5</v>
      </c>
      <c r="E2" s="21" t="s">
        <v>21</v>
      </c>
      <c r="F2" s="21" t="s">
        <v>6</v>
      </c>
      <c r="G2" s="20" t="s">
        <v>22</v>
      </c>
      <c r="H2" s="45" t="s">
        <v>23</v>
      </c>
      <c r="I2" s="20" t="s">
        <v>24</v>
      </c>
      <c r="J2" s="12" t="s">
        <v>7</v>
      </c>
      <c r="K2" s="20" t="s">
        <v>25</v>
      </c>
      <c r="L2" s="20" t="s">
        <v>8</v>
      </c>
    </row>
    <row r="3" spans="1:12" x14ac:dyDescent="0.2">
      <c r="A3" s="42" t="s">
        <v>14</v>
      </c>
      <c r="B3" s="23"/>
      <c r="C3" s="23"/>
      <c r="D3" s="24"/>
      <c r="E3" s="25"/>
      <c r="F3" s="25"/>
      <c r="G3" s="26"/>
      <c r="H3" s="26"/>
      <c r="I3" s="26"/>
      <c r="J3" s="24"/>
      <c r="K3" s="24"/>
      <c r="L3" s="24"/>
    </row>
    <row r="4" spans="1:12" x14ac:dyDescent="0.2">
      <c r="A4" s="1" t="s">
        <v>9</v>
      </c>
      <c r="B4" s="27">
        <v>458</v>
      </c>
      <c r="C4" s="27">
        <v>435</v>
      </c>
      <c r="D4" s="28">
        <v>470</v>
      </c>
      <c r="E4" s="28">
        <f>'[1]contractor name'!D39</f>
        <v>424</v>
      </c>
      <c r="F4" s="29">
        <v>490</v>
      </c>
      <c r="G4" s="30">
        <v>416</v>
      </c>
      <c r="H4" s="30">
        <v>302</v>
      </c>
      <c r="I4" s="30">
        <v>387</v>
      </c>
      <c r="J4" s="28">
        <v>345</v>
      </c>
      <c r="K4" s="28">
        <v>355</v>
      </c>
      <c r="L4" s="28">
        <v>422</v>
      </c>
    </row>
    <row r="5" spans="1:12" x14ac:dyDescent="0.2">
      <c r="A5" s="1" t="s">
        <v>10</v>
      </c>
      <c r="B5" s="27">
        <v>120</v>
      </c>
      <c r="C5" s="27">
        <v>100</v>
      </c>
      <c r="D5" s="28">
        <v>140</v>
      </c>
      <c r="E5" s="28">
        <f>'[1]contractor name'!D46</f>
        <v>180</v>
      </c>
      <c r="F5" s="29">
        <v>180</v>
      </c>
      <c r="G5" s="30">
        <v>120</v>
      </c>
      <c r="H5" s="30">
        <v>180</v>
      </c>
      <c r="I5" s="30">
        <v>160</v>
      </c>
      <c r="J5" s="28">
        <v>160</v>
      </c>
      <c r="K5" s="28">
        <v>160</v>
      </c>
      <c r="L5" s="28">
        <v>180</v>
      </c>
    </row>
    <row r="6" spans="1:12" x14ac:dyDescent="0.2">
      <c r="A6" s="1" t="s">
        <v>11</v>
      </c>
      <c r="B6" s="27">
        <v>443</v>
      </c>
      <c r="C6" s="27">
        <v>455</v>
      </c>
      <c r="D6" s="28">
        <v>466</v>
      </c>
      <c r="E6" s="28">
        <f>'[1]contractor name'!D75</f>
        <v>449</v>
      </c>
      <c r="F6" s="29">
        <v>482</v>
      </c>
      <c r="G6" s="30">
        <v>448</v>
      </c>
      <c r="H6" s="30">
        <v>396</v>
      </c>
      <c r="I6" s="30">
        <v>401</v>
      </c>
      <c r="J6" s="28">
        <v>273</v>
      </c>
      <c r="K6" s="28">
        <v>391</v>
      </c>
      <c r="L6" s="28">
        <v>381</v>
      </c>
    </row>
    <row r="7" spans="1:12" x14ac:dyDescent="0.2">
      <c r="A7" s="1" t="s">
        <v>17</v>
      </c>
      <c r="B7" s="27">
        <v>621</v>
      </c>
      <c r="C7" s="27">
        <v>666</v>
      </c>
      <c r="D7" s="28">
        <v>241</v>
      </c>
      <c r="E7" s="28">
        <f>'[1]contractor name'!E128</f>
        <v>542</v>
      </c>
      <c r="F7" s="29">
        <v>735</v>
      </c>
      <c r="G7" s="30">
        <v>668</v>
      </c>
      <c r="H7" s="30">
        <v>606</v>
      </c>
      <c r="I7" s="30">
        <v>604</v>
      </c>
      <c r="J7" s="28">
        <v>444</v>
      </c>
      <c r="K7" s="28">
        <v>600</v>
      </c>
      <c r="L7" s="28">
        <v>415</v>
      </c>
    </row>
    <row r="8" spans="1:12" x14ac:dyDescent="0.2">
      <c r="A8" s="1"/>
      <c r="B8" s="27"/>
      <c r="C8" s="27"/>
      <c r="D8" s="28" t="s">
        <v>0</v>
      </c>
      <c r="E8" s="29"/>
      <c r="F8" s="29"/>
      <c r="G8" s="30" t="s">
        <v>0</v>
      </c>
      <c r="H8" s="30"/>
      <c r="I8" s="30"/>
      <c r="J8" s="28" t="s">
        <v>0</v>
      </c>
      <c r="K8" s="28" t="s">
        <v>0</v>
      </c>
      <c r="L8" s="28" t="s">
        <v>0</v>
      </c>
    </row>
    <row r="9" spans="1:12" x14ac:dyDescent="0.2">
      <c r="A9" s="10" t="s">
        <v>18</v>
      </c>
      <c r="B9" s="31">
        <f t="shared" ref="B9:L9" si="0">SUM(B4:B8)</f>
        <v>1642</v>
      </c>
      <c r="C9" s="31">
        <f t="shared" si="0"/>
        <v>1656</v>
      </c>
      <c r="D9" s="32">
        <f t="shared" si="0"/>
        <v>1317</v>
      </c>
      <c r="E9" s="32">
        <f>SUM(E4:E8)</f>
        <v>1595</v>
      </c>
      <c r="F9" s="47">
        <f t="shared" si="0"/>
        <v>1887</v>
      </c>
      <c r="G9" s="32">
        <f t="shared" si="0"/>
        <v>1652</v>
      </c>
      <c r="H9" s="32">
        <f t="shared" ref="H9:I9" si="1">SUM(H4:H8)</f>
        <v>1484</v>
      </c>
      <c r="I9" s="32">
        <f t="shared" si="1"/>
        <v>1552</v>
      </c>
      <c r="J9" s="32">
        <f t="shared" si="0"/>
        <v>1222</v>
      </c>
      <c r="K9" s="32">
        <f t="shared" si="0"/>
        <v>1506</v>
      </c>
      <c r="L9" s="32">
        <f t="shared" si="0"/>
        <v>1398</v>
      </c>
    </row>
    <row r="10" spans="1:12" x14ac:dyDescent="0.2">
      <c r="A10" s="5"/>
      <c r="B10" s="34"/>
      <c r="C10" s="34"/>
      <c r="D10" s="24"/>
      <c r="E10" s="25"/>
      <c r="F10" s="25"/>
      <c r="G10" s="35"/>
      <c r="H10" s="35"/>
      <c r="I10" s="35"/>
      <c r="J10" s="24"/>
      <c r="K10" s="24"/>
      <c r="L10" s="24"/>
    </row>
    <row r="11" spans="1:12" x14ac:dyDescent="0.2">
      <c r="A11" s="42" t="s">
        <v>15</v>
      </c>
      <c r="B11" s="23"/>
      <c r="C11" s="23"/>
      <c r="D11" s="28"/>
      <c r="E11" s="29"/>
      <c r="F11" s="29"/>
      <c r="G11" s="30"/>
      <c r="H11" s="30"/>
      <c r="I11" s="30"/>
      <c r="J11" s="28"/>
      <c r="K11" s="28"/>
      <c r="L11" s="28"/>
    </row>
    <row r="12" spans="1:12" x14ac:dyDescent="0.2">
      <c r="A12" s="1" t="s">
        <v>9</v>
      </c>
      <c r="B12" s="27">
        <v>465</v>
      </c>
      <c r="C12" s="27">
        <v>455</v>
      </c>
      <c r="D12" s="28">
        <v>475</v>
      </c>
      <c r="E12" s="29">
        <v>440</v>
      </c>
      <c r="F12" s="29">
        <v>490</v>
      </c>
      <c r="G12" s="30">
        <v>470</v>
      </c>
      <c r="H12" s="30">
        <v>365</v>
      </c>
      <c r="I12" s="30">
        <v>350</v>
      </c>
      <c r="J12" s="28">
        <v>500</v>
      </c>
      <c r="K12" s="28">
        <v>465</v>
      </c>
      <c r="L12" s="28">
        <v>500</v>
      </c>
    </row>
    <row r="13" spans="1:12" x14ac:dyDescent="0.2">
      <c r="A13" s="1" t="s">
        <v>10</v>
      </c>
      <c r="B13" s="27">
        <v>140</v>
      </c>
      <c r="C13" s="27">
        <v>160</v>
      </c>
      <c r="D13" s="28">
        <v>160</v>
      </c>
      <c r="E13" s="29">
        <v>200</v>
      </c>
      <c r="F13" s="29">
        <v>200</v>
      </c>
      <c r="G13" s="30">
        <v>200</v>
      </c>
      <c r="H13" s="30">
        <v>200</v>
      </c>
      <c r="I13" s="30">
        <v>200</v>
      </c>
      <c r="J13" s="28">
        <v>200</v>
      </c>
      <c r="K13" s="28">
        <v>160</v>
      </c>
      <c r="L13" s="28">
        <v>200</v>
      </c>
    </row>
    <row r="14" spans="1:12" x14ac:dyDescent="0.2">
      <c r="A14" s="1" t="s">
        <v>11</v>
      </c>
      <c r="B14" s="27">
        <v>385</v>
      </c>
      <c r="C14" s="27">
        <v>396</v>
      </c>
      <c r="D14" s="28">
        <v>467</v>
      </c>
      <c r="E14" s="29">
        <v>390</v>
      </c>
      <c r="F14" s="29">
        <v>381</v>
      </c>
      <c r="G14" s="30">
        <v>407</v>
      </c>
      <c r="H14" s="30">
        <v>458</v>
      </c>
      <c r="I14" s="30">
        <v>381</v>
      </c>
      <c r="J14" s="28">
        <v>366</v>
      </c>
      <c r="K14" s="28">
        <v>417</v>
      </c>
      <c r="L14" s="28">
        <v>388</v>
      </c>
    </row>
    <row r="15" spans="1:12" x14ac:dyDescent="0.2">
      <c r="A15" s="1" t="s">
        <v>17</v>
      </c>
      <c r="B15" s="27">
        <v>608</v>
      </c>
      <c r="C15" s="27">
        <v>678</v>
      </c>
      <c r="D15" s="28">
        <v>368</v>
      </c>
      <c r="E15" s="29">
        <v>722</v>
      </c>
      <c r="F15" s="29">
        <v>685</v>
      </c>
      <c r="G15" s="30">
        <v>766</v>
      </c>
      <c r="H15" s="30">
        <v>633</v>
      </c>
      <c r="I15" s="30">
        <v>660</v>
      </c>
      <c r="J15" s="28">
        <v>494</v>
      </c>
      <c r="K15" s="28">
        <v>692</v>
      </c>
      <c r="L15" s="28">
        <v>386</v>
      </c>
    </row>
    <row r="16" spans="1:12" x14ac:dyDescent="0.2">
      <c r="A16" s="1"/>
      <c r="B16" s="27"/>
      <c r="C16" s="27"/>
      <c r="D16" s="28" t="s">
        <v>0</v>
      </c>
      <c r="E16" s="29"/>
      <c r="F16" s="29"/>
      <c r="G16" s="30"/>
      <c r="H16" s="30"/>
      <c r="I16" s="30"/>
      <c r="J16" s="28" t="s">
        <v>0</v>
      </c>
      <c r="K16" s="28" t="s">
        <v>0</v>
      </c>
      <c r="L16" s="28" t="s">
        <v>0</v>
      </c>
    </row>
    <row r="17" spans="1:12" x14ac:dyDescent="0.2">
      <c r="A17" s="10" t="s">
        <v>19</v>
      </c>
      <c r="B17" s="31">
        <f t="shared" ref="B17:L17" si="2">SUM(B12:B16)</f>
        <v>1598</v>
      </c>
      <c r="C17" s="31">
        <f t="shared" si="2"/>
        <v>1689</v>
      </c>
      <c r="D17" s="32">
        <f t="shared" si="2"/>
        <v>1470</v>
      </c>
      <c r="E17" s="33">
        <f t="shared" si="2"/>
        <v>1752</v>
      </c>
      <c r="F17" s="33">
        <f t="shared" si="2"/>
        <v>1756</v>
      </c>
      <c r="G17" s="47">
        <f t="shared" si="2"/>
        <v>1843</v>
      </c>
      <c r="H17" s="33">
        <f t="shared" ref="H17:I17" si="3">SUM(H12:H16)</f>
        <v>1656</v>
      </c>
      <c r="I17" s="33">
        <f t="shared" si="3"/>
        <v>1591</v>
      </c>
      <c r="J17" s="32">
        <f t="shared" si="2"/>
        <v>1560</v>
      </c>
      <c r="K17" s="32">
        <f t="shared" si="2"/>
        <v>1734</v>
      </c>
      <c r="L17" s="32">
        <f t="shared" si="2"/>
        <v>1474</v>
      </c>
    </row>
    <row r="18" spans="1:12" x14ac:dyDescent="0.2">
      <c r="A18" s="5"/>
      <c r="B18" s="34"/>
      <c r="C18" s="34"/>
      <c r="D18" s="24"/>
      <c r="E18" s="25"/>
      <c r="F18" s="25"/>
      <c r="G18" s="35"/>
      <c r="H18" s="35"/>
      <c r="I18" s="35"/>
      <c r="J18" s="24"/>
      <c r="K18" s="24"/>
      <c r="L18" s="24"/>
    </row>
    <row r="19" spans="1:12" x14ac:dyDescent="0.2">
      <c r="A19" s="42" t="s">
        <v>16</v>
      </c>
      <c r="B19" s="23"/>
      <c r="C19" s="23"/>
      <c r="D19" s="24" t="s">
        <v>0</v>
      </c>
      <c r="E19" s="25"/>
      <c r="F19" s="25"/>
      <c r="G19" s="30"/>
      <c r="H19" s="30"/>
      <c r="I19" s="30"/>
      <c r="J19" s="24"/>
      <c r="K19" s="24"/>
      <c r="L19" s="24"/>
    </row>
    <row r="20" spans="1:12" x14ac:dyDescent="0.2">
      <c r="A20" s="1" t="s">
        <v>9</v>
      </c>
      <c r="B20" s="27">
        <v>465</v>
      </c>
      <c r="C20" s="27">
        <v>456</v>
      </c>
      <c r="D20" s="28">
        <v>475</v>
      </c>
      <c r="E20" s="29">
        <v>379</v>
      </c>
      <c r="F20" s="29">
        <v>496</v>
      </c>
      <c r="G20" s="30">
        <v>399</v>
      </c>
      <c r="H20" s="30">
        <v>296</v>
      </c>
      <c r="I20" s="30">
        <v>345</v>
      </c>
      <c r="J20" s="28">
        <v>249</v>
      </c>
      <c r="K20" s="28">
        <v>352</v>
      </c>
      <c r="L20" s="28">
        <v>364</v>
      </c>
    </row>
    <row r="21" spans="1:12" x14ac:dyDescent="0.2">
      <c r="A21" s="1" t="s">
        <v>10</v>
      </c>
      <c r="B21" s="27">
        <v>100</v>
      </c>
      <c r="C21" s="27">
        <v>180</v>
      </c>
      <c r="D21" s="28">
        <v>140</v>
      </c>
      <c r="E21" s="29">
        <v>180</v>
      </c>
      <c r="F21" s="29">
        <v>200</v>
      </c>
      <c r="G21" s="30">
        <v>200</v>
      </c>
      <c r="H21" s="30">
        <v>160</v>
      </c>
      <c r="I21" s="30">
        <v>180</v>
      </c>
      <c r="J21" s="28">
        <v>140</v>
      </c>
      <c r="K21" s="28">
        <v>140</v>
      </c>
      <c r="L21" s="28">
        <v>120</v>
      </c>
    </row>
    <row r="22" spans="1:12" x14ac:dyDescent="0.2">
      <c r="A22" s="1" t="s">
        <v>11</v>
      </c>
      <c r="B22" s="27">
        <v>365</v>
      </c>
      <c r="C22" s="27">
        <v>378</v>
      </c>
      <c r="D22" s="28">
        <v>444</v>
      </c>
      <c r="E22" s="29">
        <v>420</v>
      </c>
      <c r="F22" s="29">
        <v>479</v>
      </c>
      <c r="G22" s="30">
        <v>421</v>
      </c>
      <c r="H22" s="30">
        <v>373</v>
      </c>
      <c r="I22" s="30">
        <v>384</v>
      </c>
      <c r="J22" s="28">
        <v>289</v>
      </c>
      <c r="K22" s="28">
        <v>350</v>
      </c>
      <c r="L22" s="28">
        <v>397</v>
      </c>
    </row>
    <row r="23" spans="1:12" x14ac:dyDescent="0.2">
      <c r="A23" s="1" t="s">
        <v>17</v>
      </c>
      <c r="B23" s="27">
        <v>608</v>
      </c>
      <c r="C23" s="27">
        <v>642</v>
      </c>
      <c r="D23" s="28">
        <v>515</v>
      </c>
      <c r="E23" s="29">
        <v>706</v>
      </c>
      <c r="F23" s="29">
        <v>772</v>
      </c>
      <c r="G23" s="30">
        <v>770</v>
      </c>
      <c r="H23" s="30">
        <v>715</v>
      </c>
      <c r="I23" s="30">
        <v>747</v>
      </c>
      <c r="J23" s="28">
        <v>547</v>
      </c>
      <c r="K23" s="28">
        <v>532</v>
      </c>
      <c r="L23" s="28">
        <v>720</v>
      </c>
    </row>
    <row r="24" spans="1:12" x14ac:dyDescent="0.2">
      <c r="A24" s="1"/>
      <c r="B24" s="27"/>
      <c r="C24" s="27"/>
      <c r="D24" s="28" t="s">
        <v>0</v>
      </c>
      <c r="E24" s="29"/>
      <c r="F24" s="29"/>
      <c r="G24" s="30"/>
      <c r="H24" s="30"/>
      <c r="I24" s="30"/>
      <c r="J24" s="28"/>
      <c r="K24" s="28"/>
      <c r="L24" s="28"/>
    </row>
    <row r="25" spans="1:12" x14ac:dyDescent="0.2">
      <c r="A25" s="10" t="s">
        <v>20</v>
      </c>
      <c r="B25" s="31">
        <f t="shared" ref="B25:L25" si="4">SUM(B20:B24)</f>
        <v>1538</v>
      </c>
      <c r="C25" s="31">
        <f t="shared" si="4"/>
        <v>1656</v>
      </c>
      <c r="D25" s="32">
        <f t="shared" si="4"/>
        <v>1574</v>
      </c>
      <c r="E25" s="33">
        <f t="shared" si="4"/>
        <v>1685</v>
      </c>
      <c r="F25" s="47">
        <f t="shared" si="4"/>
        <v>1947</v>
      </c>
      <c r="G25" s="33">
        <f t="shared" si="4"/>
        <v>1790</v>
      </c>
      <c r="H25" s="33">
        <f t="shared" ref="H25:I25" si="5">SUM(H20:H24)</f>
        <v>1544</v>
      </c>
      <c r="I25" s="33">
        <f t="shared" si="5"/>
        <v>1656</v>
      </c>
      <c r="J25" s="32">
        <f t="shared" si="4"/>
        <v>1225</v>
      </c>
      <c r="K25" s="32">
        <f t="shared" si="4"/>
        <v>1374</v>
      </c>
      <c r="L25" s="32">
        <f t="shared" si="4"/>
        <v>1601</v>
      </c>
    </row>
    <row r="26" spans="1:12" s="16" customFormat="1" x14ac:dyDescent="0.2">
      <c r="A26" s="15"/>
      <c r="B26" s="36"/>
      <c r="C26" s="36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13.5" thickBot="1" x14ac:dyDescent="0.25">
      <c r="A27" s="18" t="s">
        <v>2</v>
      </c>
      <c r="B27" s="38">
        <f>SUM(B9+B17+B25)</f>
        <v>4778</v>
      </c>
      <c r="C27" s="38">
        <f t="shared" ref="C27:L27" si="6">SUM(C9+C17+C25)</f>
        <v>5001</v>
      </c>
      <c r="D27" s="39">
        <f t="shared" si="6"/>
        <v>4361</v>
      </c>
      <c r="E27" s="39">
        <f t="shared" si="6"/>
        <v>5032</v>
      </c>
      <c r="F27" s="39">
        <f t="shared" si="6"/>
        <v>5590</v>
      </c>
      <c r="G27" s="39">
        <f t="shared" si="6"/>
        <v>5285</v>
      </c>
      <c r="H27" s="39">
        <f t="shared" ref="H27:I27" si="7">SUM(H9+H17+H25)</f>
        <v>4684</v>
      </c>
      <c r="I27" s="39">
        <f t="shared" si="7"/>
        <v>4799</v>
      </c>
      <c r="J27" s="39">
        <f>SUM(J9+J17+J25)</f>
        <v>4007</v>
      </c>
      <c r="K27" s="39">
        <f t="shared" si="6"/>
        <v>4614</v>
      </c>
      <c r="L27" s="39">
        <f t="shared" si="6"/>
        <v>4473</v>
      </c>
    </row>
    <row r="28" spans="1:12" ht="14.25" thickTop="1" thickBot="1" x14ac:dyDescent="0.25">
      <c r="A28" s="43" t="s">
        <v>12</v>
      </c>
      <c r="B28" s="44">
        <f>B27/3</f>
        <v>1592.6666666666667</v>
      </c>
      <c r="C28" s="44">
        <f t="shared" ref="C28:L28" si="8">C27/3</f>
        <v>1667</v>
      </c>
      <c r="D28" s="44">
        <f t="shared" si="8"/>
        <v>1453.6666666666667</v>
      </c>
      <c r="E28" s="44">
        <f t="shared" si="8"/>
        <v>1677.3333333333333</v>
      </c>
      <c r="F28" s="44">
        <f t="shared" si="8"/>
        <v>1863.3333333333333</v>
      </c>
      <c r="G28" s="44">
        <f t="shared" si="8"/>
        <v>1761.6666666666667</v>
      </c>
      <c r="H28" s="44">
        <f t="shared" ref="H28:I28" si="9">H27/3</f>
        <v>1561.3333333333333</v>
      </c>
      <c r="I28" s="44">
        <f t="shared" si="9"/>
        <v>1599.6666666666667</v>
      </c>
      <c r="J28" s="44">
        <f t="shared" si="8"/>
        <v>1335.6666666666667</v>
      </c>
      <c r="K28" s="44">
        <f t="shared" si="8"/>
        <v>1538</v>
      </c>
      <c r="L28" s="44">
        <f t="shared" si="8"/>
        <v>1491</v>
      </c>
    </row>
    <row r="29" spans="1:12" s="41" customFormat="1" ht="17.25" thickTop="1" thickBot="1" x14ac:dyDescent="0.3">
      <c r="A29" s="22" t="s">
        <v>1</v>
      </c>
      <c r="B29" s="40">
        <f>_xlfn.RANK.EQ(B27,B27:L27)</f>
        <v>6</v>
      </c>
      <c r="C29" s="40">
        <f>_xlfn.RANK.EQ(C27,B27:L27)</f>
        <v>4</v>
      </c>
      <c r="D29" s="40">
        <f t="shared" ref="D29:L29" si="10">_xlfn.RANK.EQ(D27,$B27:$L27)</f>
        <v>10</v>
      </c>
      <c r="E29" s="40">
        <f t="shared" si="10"/>
        <v>3</v>
      </c>
      <c r="F29" s="40">
        <f t="shared" si="10"/>
        <v>1</v>
      </c>
      <c r="G29" s="40">
        <f t="shared" si="10"/>
        <v>2</v>
      </c>
      <c r="H29" s="40">
        <f t="shared" ref="H29:I29" si="11">_xlfn.RANK.EQ(H27,$B27:$L27)</f>
        <v>7</v>
      </c>
      <c r="I29" s="40">
        <f t="shared" si="11"/>
        <v>5</v>
      </c>
      <c r="J29" s="40">
        <f t="shared" si="10"/>
        <v>11</v>
      </c>
      <c r="K29" s="40">
        <f t="shared" si="10"/>
        <v>8</v>
      </c>
      <c r="L29" s="40">
        <f t="shared" si="10"/>
        <v>9</v>
      </c>
    </row>
    <row r="30" spans="1:12" ht="13.5" thickTop="1" x14ac:dyDescent="0.2">
      <c r="B30" s="2"/>
      <c r="C30" s="2"/>
    </row>
    <row r="31" spans="1:12" x14ac:dyDescent="0.2">
      <c r="B31" s="2"/>
      <c r="C31" s="2"/>
    </row>
    <row r="32" spans="1:12" x14ac:dyDescent="0.2">
      <c r="A32" s="46"/>
      <c r="B32" s="17"/>
      <c r="C32" s="17"/>
    </row>
    <row r="33" spans="1:13" x14ac:dyDescent="0.2">
      <c r="B33" s="2"/>
      <c r="C33" s="2"/>
      <c r="D33" s="3"/>
      <c r="E33" s="3"/>
      <c r="F33" s="2"/>
      <c r="J33" s="3"/>
      <c r="K33" s="3"/>
      <c r="L33" s="3"/>
    </row>
    <row r="34" spans="1:13" x14ac:dyDescent="0.2">
      <c r="B34" s="2"/>
      <c r="C34" s="2"/>
      <c r="D34" s="3"/>
      <c r="E34" s="3"/>
      <c r="F34" s="2"/>
      <c r="J34" s="3"/>
      <c r="K34" s="3"/>
      <c r="L34" s="3"/>
    </row>
    <row r="35" spans="1:13" x14ac:dyDescent="0.2">
      <c r="F35" s="2"/>
    </row>
    <row r="36" spans="1:13" x14ac:dyDescent="0.2">
      <c r="F36" s="2"/>
    </row>
    <row r="37" spans="1:13" x14ac:dyDescent="0.2">
      <c r="A37" s="9"/>
      <c r="B37" s="9"/>
      <c r="C37" s="9"/>
    </row>
    <row r="38" spans="1:13" x14ac:dyDescent="0.2">
      <c r="A38" s="13"/>
      <c r="B38" s="13"/>
      <c r="C38" s="13"/>
      <c r="D38" s="4"/>
      <c r="E38" s="4"/>
      <c r="J38" s="4"/>
      <c r="K38" s="4"/>
      <c r="L38" s="4"/>
    </row>
    <row r="39" spans="1:13" x14ac:dyDescent="0.2">
      <c r="A39" s="13"/>
      <c r="D39" s="3"/>
      <c r="E39" s="3"/>
      <c r="F39" s="6"/>
      <c r="J39" s="3"/>
      <c r="K39" s="3"/>
      <c r="L39" s="3"/>
    </row>
    <row r="40" spans="1:13" x14ac:dyDescent="0.2">
      <c r="F40" s="2"/>
    </row>
    <row r="41" spans="1:13" x14ac:dyDescent="0.2">
      <c r="F41" s="2"/>
    </row>
    <row r="42" spans="1:13" x14ac:dyDescent="0.2">
      <c r="A42" s="9"/>
      <c r="B42" s="9"/>
      <c r="C42" s="9"/>
    </row>
    <row r="43" spans="1:13" x14ac:dyDescent="0.2">
      <c r="A43" s="13"/>
      <c r="B43" s="13"/>
      <c r="C43" s="13"/>
      <c r="D43" s="14"/>
      <c r="E43" s="14"/>
      <c r="F43" s="13"/>
      <c r="G43" s="13"/>
      <c r="H43" s="13"/>
      <c r="I43" s="13"/>
      <c r="J43" s="14"/>
      <c r="K43" s="14"/>
      <c r="L43" s="14"/>
      <c r="M43" s="13"/>
    </row>
    <row r="44" spans="1:13" x14ac:dyDescent="0.2">
      <c r="A44" s="7"/>
      <c r="B44" s="7"/>
      <c r="C44" s="7"/>
      <c r="D44" s="8"/>
      <c r="E44" s="8"/>
      <c r="F44" s="2"/>
      <c r="J44" s="8"/>
      <c r="K44" s="8"/>
      <c r="L44" s="8"/>
    </row>
    <row r="45" spans="1:13" x14ac:dyDescent="0.2">
      <c r="A45" s="7"/>
      <c r="B45" s="7"/>
      <c r="C45" s="7"/>
    </row>
  </sheetData>
  <phoneticPr fontId="4" type="noConversion"/>
  <pageMargins left="0.75" right="0.75" top="1" bottom="1" header="0.5" footer="0.5"/>
  <pageSetup paperSize="5" scale="88" orientation="landscape" r:id="rId1"/>
  <headerFooter alignWithMargins="0">
    <oddHeader>&amp;C&amp;"Arial,Bold"REMEDIATION MASTER CONTRACT - CATEGORY B - EVALUATION TALLY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 B Tally</vt:lpstr>
      <vt:lpstr>Sheet1</vt:lpstr>
      <vt:lpstr>'Cat B Tally'!Print_Area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Heininger, Mary</cp:lastModifiedBy>
  <cp:lastPrinted>2018-05-11T21:14:21Z</cp:lastPrinted>
  <dcterms:created xsi:type="dcterms:W3CDTF">2007-07-06T13:08:54Z</dcterms:created>
  <dcterms:modified xsi:type="dcterms:W3CDTF">2018-05-11T21:16:00Z</dcterms:modified>
</cp:coreProperties>
</file>