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gency_Files\OSD\Contract Team\3_Heininger\SF-PRP TEAM FOLDER\EVALUATION FORMS\EVALUATION TALLY\"/>
    </mc:Choice>
  </mc:AlternateContent>
  <bookViews>
    <workbookView xWindow="0" yWindow="0" windowWidth="28800" windowHeight="12300"/>
  </bookViews>
  <sheets>
    <sheet name="Tally" sheetId="8" r:id="rId1"/>
    <sheet name="Sheet1" sheetId="9" r:id="rId2"/>
  </sheets>
  <definedNames>
    <definedName name="_xlnm.Print_Area" localSheetId="0">Tally!$A$1:$M$77</definedName>
  </definedNames>
  <calcPr calcId="162913"/>
</workbook>
</file>

<file path=xl/calcChain.xml><?xml version="1.0" encoding="utf-8"?>
<calcChain xmlns="http://schemas.openxmlformats.org/spreadsheetml/2006/main">
  <c r="C74" i="8" l="1"/>
  <c r="D74" i="8"/>
  <c r="E74" i="8"/>
  <c r="F74" i="8"/>
  <c r="G74" i="8"/>
  <c r="H74" i="8"/>
  <c r="I74" i="8"/>
  <c r="J74" i="8"/>
  <c r="K74" i="8"/>
  <c r="L74" i="8"/>
  <c r="M74" i="8"/>
  <c r="B74" i="8"/>
  <c r="C73" i="8"/>
  <c r="D73" i="8"/>
  <c r="E73" i="8"/>
  <c r="F73" i="8"/>
  <c r="G73" i="8"/>
  <c r="H73" i="8"/>
  <c r="I73" i="8"/>
  <c r="J73" i="8"/>
  <c r="K73" i="8"/>
  <c r="L73" i="8"/>
  <c r="M73" i="8"/>
  <c r="B73" i="8"/>
  <c r="M70" i="8" l="1"/>
  <c r="L70" i="8"/>
  <c r="K70" i="8"/>
  <c r="J70" i="8"/>
  <c r="I70" i="8"/>
  <c r="H70" i="8"/>
  <c r="F70" i="8"/>
  <c r="G70" i="8"/>
  <c r="E70" i="8"/>
  <c r="D70" i="8"/>
  <c r="C70" i="8"/>
  <c r="B70" i="8"/>
  <c r="M62" i="8"/>
  <c r="L62" i="8"/>
  <c r="K62" i="8"/>
  <c r="J62" i="8"/>
  <c r="I62" i="8"/>
  <c r="H62" i="8"/>
  <c r="F62" i="8"/>
  <c r="G62" i="8"/>
  <c r="E62" i="8"/>
  <c r="D62" i="8"/>
  <c r="C62" i="8"/>
  <c r="B62" i="8"/>
  <c r="M54" i="8"/>
  <c r="L54" i="8"/>
  <c r="K54" i="8"/>
  <c r="J54" i="8"/>
  <c r="I54" i="8"/>
  <c r="H54" i="8"/>
  <c r="F54" i="8"/>
  <c r="G54" i="8"/>
  <c r="E54" i="8"/>
  <c r="D54" i="8"/>
  <c r="C54" i="8"/>
  <c r="B54" i="8"/>
  <c r="M47" i="8"/>
  <c r="L47" i="8"/>
  <c r="K47" i="8"/>
  <c r="J47" i="8"/>
  <c r="I47" i="8"/>
  <c r="H47" i="8"/>
  <c r="F47" i="8"/>
  <c r="G47" i="8"/>
  <c r="E47" i="8"/>
  <c r="D47" i="8"/>
  <c r="C47" i="8"/>
  <c r="B47" i="8"/>
  <c r="M39" i="8"/>
  <c r="L39" i="8"/>
  <c r="K39" i="8"/>
  <c r="J39" i="8"/>
  <c r="I39" i="8"/>
  <c r="H39" i="8"/>
  <c r="F39" i="8"/>
  <c r="G39" i="8"/>
  <c r="E39" i="8"/>
  <c r="D39" i="8"/>
  <c r="C39" i="8"/>
  <c r="B39" i="8"/>
  <c r="M32" i="8"/>
  <c r="L32" i="8"/>
  <c r="K32" i="8"/>
  <c r="J32" i="8"/>
  <c r="I32" i="8"/>
  <c r="H32" i="8"/>
  <c r="F32" i="8"/>
  <c r="G32" i="8"/>
  <c r="E32" i="8"/>
  <c r="D32" i="8"/>
  <c r="C32" i="8"/>
  <c r="B32" i="8"/>
  <c r="M24" i="8"/>
  <c r="L24" i="8"/>
  <c r="K24" i="8"/>
  <c r="J24" i="8"/>
  <c r="I24" i="8"/>
  <c r="H24" i="8"/>
  <c r="F24" i="8"/>
  <c r="G24" i="8"/>
  <c r="E24" i="8"/>
  <c r="D24" i="8"/>
  <c r="C24" i="8"/>
  <c r="B24" i="8"/>
  <c r="M16" i="8"/>
  <c r="L16" i="8"/>
  <c r="K16" i="8"/>
  <c r="J16" i="8"/>
  <c r="I16" i="8"/>
  <c r="H16" i="8"/>
  <c r="F16" i="8"/>
  <c r="G16" i="8"/>
  <c r="E16" i="8"/>
  <c r="D16" i="8"/>
  <c r="C16" i="8"/>
  <c r="B16" i="8"/>
  <c r="M9" i="8"/>
  <c r="L9" i="8"/>
  <c r="K9" i="8"/>
  <c r="J9" i="8"/>
  <c r="I9" i="8"/>
  <c r="H9" i="8"/>
  <c r="F9" i="8"/>
  <c r="G9" i="8"/>
  <c r="E9" i="8"/>
  <c r="D9" i="8"/>
  <c r="C9" i="8"/>
  <c r="B9" i="8"/>
  <c r="I72" i="8" l="1"/>
  <c r="M72" i="8"/>
  <c r="E72" i="8"/>
  <c r="L72" i="8"/>
  <c r="K72" i="8"/>
  <c r="J72" i="8"/>
  <c r="H72" i="8"/>
  <c r="F72" i="8"/>
  <c r="G72" i="8"/>
  <c r="D72" i="8"/>
  <c r="C72" i="8"/>
  <c r="B72" i="8"/>
  <c r="J75" i="8" l="1"/>
  <c r="K75" i="8"/>
  <c r="E75" i="8"/>
  <c r="L75" i="8"/>
  <c r="F75" i="8"/>
  <c r="I75" i="8"/>
  <c r="M75" i="8"/>
  <c r="G75" i="8"/>
  <c r="H75" i="8"/>
  <c r="D75" i="8"/>
  <c r="C75" i="8"/>
  <c r="B75" i="8"/>
</calcChain>
</file>

<file path=xl/sharedStrings.xml><?xml version="1.0" encoding="utf-8"?>
<sst xmlns="http://schemas.openxmlformats.org/spreadsheetml/2006/main" count="95" uniqueCount="39">
  <si>
    <t>Ranking Order</t>
  </si>
  <si>
    <t>GRAND TOTAL</t>
  </si>
  <si>
    <t>AECOM</t>
  </si>
  <si>
    <t>AMEC Foster Wheeler</t>
  </si>
  <si>
    <t>Antea</t>
  </si>
  <si>
    <t>Bay West</t>
  </si>
  <si>
    <t>WSN</t>
  </si>
  <si>
    <t>Part 2. Qualifications/Capabilities</t>
  </si>
  <si>
    <t>Part 3. Project Descriptions</t>
  </si>
  <si>
    <t>Part 4. Scope of Services</t>
  </si>
  <si>
    <t>AVERAGE</t>
  </si>
  <si>
    <t>Reviewer 2.</t>
  </si>
  <si>
    <t xml:space="preserve">Reviewer 3. </t>
  </si>
  <si>
    <t xml:space="preserve">Reviewer 4. </t>
  </si>
  <si>
    <t>Reviewer 2 Totals</t>
  </si>
  <si>
    <t>Reviewer 3 Totals</t>
  </si>
  <si>
    <t>Reviewer 4 Totals</t>
  </si>
  <si>
    <t>Barr</t>
  </si>
  <si>
    <t>Braun</t>
  </si>
  <si>
    <t>EA</t>
  </si>
  <si>
    <t>GHD</t>
  </si>
  <si>
    <t>Terracon</t>
  </si>
  <si>
    <t>WCEC</t>
  </si>
  <si>
    <t>Wenck</t>
  </si>
  <si>
    <t xml:space="preserve">Part 5. Scenario </t>
  </si>
  <si>
    <t>Reviewer 1.</t>
  </si>
  <si>
    <t>Reviewer 1 Totals</t>
  </si>
  <si>
    <t xml:space="preserve">Reviewer 5. </t>
  </si>
  <si>
    <t>Reviewer 5 Totals</t>
  </si>
  <si>
    <t>Reviewer 6.</t>
  </si>
  <si>
    <t>Reviewer 6 Totals</t>
  </si>
  <si>
    <t>Reviewer 7.</t>
  </si>
  <si>
    <t>Reviewer 7 Totals</t>
  </si>
  <si>
    <t xml:space="preserve">Reviewer 8. </t>
  </si>
  <si>
    <t>Reviewer 8 Totals</t>
  </si>
  <si>
    <t xml:space="preserve">Reviewer 10. </t>
  </si>
  <si>
    <t>Reviewer 10 Totals</t>
  </si>
  <si>
    <t xml:space="preserve">Remediation Master Contract 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</si>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</sst>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6" fontId="0" fillId="0" borderId="0" xfId="0" applyNumberFormat="1"/>
    <xf numFmtId="6" fontId="5" fillId="0" borderId="0" xfId="0" applyNumberFormat="1" applyFont="1"/>
    <xf numFmtId="0" fontId="6" fillId="0" borderId="1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ill="1" applyBorder="1"/>
    <xf numFmtId="164" fontId="0" fillId="0" borderId="0" xfId="0" applyNumberFormat="1"/>
    <xf numFmtId="0" fontId="1" fillId="0" borderId="0" xfId="0" applyFont="1"/>
    <xf numFmtId="0" fontId="6" fillId="2" borderId="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6" fillId="4" borderId="5" xfId="0" applyFont="1" applyFill="1" applyBorder="1" applyAlignment="1">
      <alignment horizontal="right"/>
    </xf>
    <xf numFmtId="0" fontId="0" fillId="4" borderId="0" xfId="0" applyFill="1"/>
    <xf numFmtId="0" fontId="1" fillId="0" borderId="0" xfId="0" applyFont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8" fillId="6" borderId="0" xfId="0" applyFont="1" applyFill="1"/>
    <xf numFmtId="0" fontId="1" fillId="7" borderId="1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right"/>
    </xf>
    <xf numFmtId="1" fontId="1" fillId="8" borderId="1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1" fillId="0" borderId="0" xfId="0" applyFont="1" applyBorder="1"/>
    <xf numFmtId="0" fontId="1" fillId="7" borderId="2" xfId="0" applyFont="1" applyFill="1" applyBorder="1" applyAlignment="1">
      <alignment horizontal="left"/>
    </xf>
    <xf numFmtId="0" fontId="1" fillId="7" borderId="1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Normal="100" workbookViewId="0">
      <selection activeCell="Q54" sqref="Q54"/>
    </sheetView>
  </sheetViews>
  <sheetFormatPr defaultRowHeight="12.75" x14ac:dyDescent="0.2"/>
  <cols>
    <col min="1" max="1" width="30.5703125" customWidth="1"/>
    <col min="2" max="2" width="15.28515625" customWidth="1"/>
    <col min="3" max="3" width="15" customWidth="1"/>
    <col min="4" max="4" width="14.140625" customWidth="1"/>
    <col min="5" max="5" width="13.7109375" customWidth="1"/>
    <col min="6" max="6" width="13.5703125" customWidth="1"/>
    <col min="7" max="8" width="12.85546875" customWidth="1"/>
    <col min="9" max="9" width="14.28515625" customWidth="1"/>
    <col min="10" max="10" width="12.85546875" customWidth="1"/>
    <col min="11" max="11" width="13.42578125" customWidth="1"/>
    <col min="12" max="13" width="14" customWidth="1"/>
  </cols>
  <sheetData>
    <row r="1" spans="1:13" x14ac:dyDescent="0.2">
      <c r="A1" s="9" t="s">
        <v>37</v>
      </c>
      <c r="B1" s="9"/>
      <c r="C1" s="9"/>
    </row>
    <row r="2" spans="1:13" ht="29.25" customHeight="1" x14ac:dyDescent="0.2">
      <c r="A2" s="51"/>
      <c r="B2" s="52" t="s">
        <v>2</v>
      </c>
      <c r="C2" s="52" t="s">
        <v>3</v>
      </c>
      <c r="D2" s="52" t="s">
        <v>4</v>
      </c>
      <c r="E2" s="52" t="s">
        <v>17</v>
      </c>
      <c r="F2" s="52" t="s">
        <v>5</v>
      </c>
      <c r="G2" s="52" t="s">
        <v>18</v>
      </c>
      <c r="H2" s="52" t="s">
        <v>19</v>
      </c>
      <c r="I2" s="53" t="s">
        <v>20</v>
      </c>
      <c r="J2" s="52" t="s">
        <v>21</v>
      </c>
      <c r="K2" s="54" t="s">
        <v>22</v>
      </c>
      <c r="L2" s="54" t="s">
        <v>23</v>
      </c>
      <c r="M2" s="52" t="s">
        <v>6</v>
      </c>
    </row>
    <row r="3" spans="1:13" x14ac:dyDescent="0.2">
      <c r="A3" s="47" t="s">
        <v>25</v>
      </c>
      <c r="B3" s="48"/>
      <c r="C3" s="48"/>
      <c r="D3" s="49"/>
      <c r="E3" s="50"/>
      <c r="F3" s="50"/>
      <c r="G3" s="26"/>
      <c r="H3" s="26"/>
      <c r="I3" s="26"/>
      <c r="J3" s="26"/>
      <c r="K3" s="49"/>
      <c r="L3" s="49"/>
      <c r="M3" s="49"/>
    </row>
    <row r="4" spans="1:13" x14ac:dyDescent="0.2">
      <c r="A4" s="1" t="s">
        <v>7</v>
      </c>
      <c r="B4" s="27">
        <v>440</v>
      </c>
      <c r="C4" s="27">
        <v>425</v>
      </c>
      <c r="D4" s="28">
        <v>290</v>
      </c>
      <c r="E4" s="28">
        <v>395</v>
      </c>
      <c r="F4" s="29">
        <v>459</v>
      </c>
      <c r="G4" s="30">
        <v>412</v>
      </c>
      <c r="H4" s="30">
        <v>262</v>
      </c>
      <c r="I4" s="30">
        <v>345</v>
      </c>
      <c r="J4" s="30">
        <v>429</v>
      </c>
      <c r="K4" s="28">
        <v>415</v>
      </c>
      <c r="L4" s="28">
        <v>400</v>
      </c>
      <c r="M4" s="28">
        <v>323</v>
      </c>
    </row>
    <row r="5" spans="1:13" x14ac:dyDescent="0.2">
      <c r="A5" s="1" t="s">
        <v>8</v>
      </c>
      <c r="B5" s="27">
        <v>160</v>
      </c>
      <c r="C5" s="27">
        <v>176</v>
      </c>
      <c r="D5" s="28">
        <v>112</v>
      </c>
      <c r="E5" s="28">
        <v>144</v>
      </c>
      <c r="F5" s="29">
        <v>144</v>
      </c>
      <c r="G5" s="30">
        <v>160</v>
      </c>
      <c r="H5" s="30">
        <v>112</v>
      </c>
      <c r="I5" s="30">
        <v>128</v>
      </c>
      <c r="J5" s="30">
        <v>192</v>
      </c>
      <c r="K5" s="28">
        <v>176</v>
      </c>
      <c r="L5" s="28">
        <v>160</v>
      </c>
      <c r="M5" s="28">
        <v>96</v>
      </c>
    </row>
    <row r="6" spans="1:13" x14ac:dyDescent="0.2">
      <c r="A6" s="1" t="s">
        <v>9</v>
      </c>
      <c r="B6" s="27">
        <v>458</v>
      </c>
      <c r="C6" s="27">
        <v>459</v>
      </c>
      <c r="D6" s="28">
        <v>406</v>
      </c>
      <c r="E6" s="28">
        <v>421</v>
      </c>
      <c r="F6" s="29">
        <v>484</v>
      </c>
      <c r="G6" s="30">
        <v>376</v>
      </c>
      <c r="H6" s="30">
        <v>319</v>
      </c>
      <c r="I6" s="30">
        <v>352</v>
      </c>
      <c r="J6" s="30">
        <v>465</v>
      </c>
      <c r="K6" s="28">
        <v>454</v>
      </c>
      <c r="L6" s="28">
        <v>420</v>
      </c>
      <c r="M6" s="28">
        <v>351</v>
      </c>
    </row>
    <row r="7" spans="1:13" x14ac:dyDescent="0.2">
      <c r="A7" s="1" t="s">
        <v>24</v>
      </c>
      <c r="B7" s="27">
        <v>457</v>
      </c>
      <c r="C7" s="27">
        <v>663</v>
      </c>
      <c r="D7" s="28">
        <v>396</v>
      </c>
      <c r="E7" s="28">
        <v>575</v>
      </c>
      <c r="F7" s="29">
        <v>792</v>
      </c>
      <c r="G7" s="30">
        <v>700</v>
      </c>
      <c r="H7" s="30">
        <v>586</v>
      </c>
      <c r="I7" s="30">
        <v>368</v>
      </c>
      <c r="J7" s="30">
        <v>780</v>
      </c>
      <c r="K7" s="28">
        <v>805</v>
      </c>
      <c r="L7" s="28">
        <v>454</v>
      </c>
      <c r="M7" s="28">
        <v>538</v>
      </c>
    </row>
    <row r="8" spans="1:13" x14ac:dyDescent="0.2">
      <c r="A8" s="1"/>
      <c r="B8" s="27"/>
      <c r="C8" s="27"/>
      <c r="D8" s="28"/>
      <c r="E8" s="29"/>
      <c r="F8" s="29"/>
      <c r="G8" s="30"/>
      <c r="H8" s="30"/>
      <c r="I8" s="30"/>
      <c r="J8" s="30"/>
      <c r="K8" s="28"/>
      <c r="L8" s="28"/>
      <c r="M8" s="28"/>
    </row>
    <row r="9" spans="1:13" x14ac:dyDescent="0.2">
      <c r="A9" s="10" t="s">
        <v>26</v>
      </c>
      <c r="B9" s="31">
        <f t="shared" ref="B9:M9" si="0">SUM(B4:B8)</f>
        <v>1515</v>
      </c>
      <c r="C9" s="31">
        <f t="shared" si="0"/>
        <v>1723</v>
      </c>
      <c r="D9" s="32">
        <f t="shared" si="0"/>
        <v>1204</v>
      </c>
      <c r="E9" s="32">
        <f>SUM(E4:E8)</f>
        <v>1535</v>
      </c>
      <c r="F9" s="32">
        <f t="shared" si="0"/>
        <v>1879</v>
      </c>
      <c r="G9" s="32">
        <f>SUM(G4:G8)</f>
        <v>1648</v>
      </c>
      <c r="H9" s="32">
        <f t="shared" ref="H9:I9" si="1">SUM(H4:H8)</f>
        <v>1279</v>
      </c>
      <c r="I9" s="32">
        <f t="shared" si="1"/>
        <v>1193</v>
      </c>
      <c r="J9" s="32">
        <f t="shared" si="0"/>
        <v>1866</v>
      </c>
      <c r="K9" s="32">
        <f t="shared" si="0"/>
        <v>1850</v>
      </c>
      <c r="L9" s="32">
        <f t="shared" si="0"/>
        <v>1434</v>
      </c>
      <c r="M9" s="32">
        <f t="shared" si="0"/>
        <v>1308</v>
      </c>
    </row>
    <row r="10" spans="1:13" x14ac:dyDescent="0.2">
      <c r="A10" s="41" t="s">
        <v>11</v>
      </c>
      <c r="B10" s="23"/>
      <c r="C10" s="23"/>
      <c r="D10" s="24"/>
      <c r="E10" s="25"/>
      <c r="F10" s="25"/>
      <c r="G10" s="26"/>
      <c r="H10" s="26"/>
      <c r="I10" s="26"/>
      <c r="J10" s="26"/>
      <c r="K10" s="24"/>
      <c r="L10" s="24"/>
      <c r="M10" s="24"/>
    </row>
    <row r="11" spans="1:13" x14ac:dyDescent="0.2">
      <c r="A11" s="1" t="s">
        <v>7</v>
      </c>
      <c r="B11" s="27">
        <v>496</v>
      </c>
      <c r="C11" s="27">
        <v>529</v>
      </c>
      <c r="D11" s="28">
        <v>464</v>
      </c>
      <c r="E11" s="28">
        <v>405</v>
      </c>
      <c r="F11" s="29">
        <v>532</v>
      </c>
      <c r="G11" s="30">
        <v>517</v>
      </c>
      <c r="H11" s="30">
        <v>242</v>
      </c>
      <c r="I11" s="30">
        <v>387</v>
      </c>
      <c r="J11" s="30">
        <v>449</v>
      </c>
      <c r="K11" s="28">
        <v>493</v>
      </c>
      <c r="L11" s="28">
        <v>451</v>
      </c>
      <c r="M11" s="28">
        <v>330</v>
      </c>
    </row>
    <row r="12" spans="1:13" x14ac:dyDescent="0.2">
      <c r="A12" s="1" t="s">
        <v>8</v>
      </c>
      <c r="B12" s="27">
        <v>176</v>
      </c>
      <c r="C12" s="27">
        <v>192</v>
      </c>
      <c r="D12" s="28">
        <v>192</v>
      </c>
      <c r="E12" s="28">
        <v>224</v>
      </c>
      <c r="F12" s="29">
        <v>192</v>
      </c>
      <c r="G12" s="30">
        <v>176</v>
      </c>
      <c r="H12" s="30">
        <v>96</v>
      </c>
      <c r="I12" s="30">
        <v>160</v>
      </c>
      <c r="J12" s="30">
        <v>192</v>
      </c>
      <c r="K12" s="28">
        <v>208</v>
      </c>
      <c r="L12" s="28">
        <v>192</v>
      </c>
      <c r="M12" s="28">
        <v>160</v>
      </c>
    </row>
    <row r="13" spans="1:13" x14ac:dyDescent="0.2">
      <c r="A13" s="1" t="s">
        <v>9</v>
      </c>
      <c r="B13" s="27">
        <v>552</v>
      </c>
      <c r="C13" s="27">
        <v>546</v>
      </c>
      <c r="D13" s="28">
        <v>544</v>
      </c>
      <c r="E13" s="28">
        <v>341</v>
      </c>
      <c r="F13" s="29">
        <v>567</v>
      </c>
      <c r="G13" s="30">
        <v>446</v>
      </c>
      <c r="H13" s="30">
        <v>320</v>
      </c>
      <c r="I13" s="30">
        <v>303</v>
      </c>
      <c r="J13" s="30">
        <v>508</v>
      </c>
      <c r="K13" s="28">
        <v>551</v>
      </c>
      <c r="L13" s="28">
        <v>430</v>
      </c>
      <c r="M13" s="28">
        <v>368</v>
      </c>
    </row>
    <row r="14" spans="1:13" x14ac:dyDescent="0.2">
      <c r="A14" s="1" t="s">
        <v>24</v>
      </c>
      <c r="B14" s="27">
        <v>531</v>
      </c>
      <c r="C14" s="27">
        <v>801</v>
      </c>
      <c r="D14" s="28">
        <v>431</v>
      </c>
      <c r="E14" s="28">
        <v>646</v>
      </c>
      <c r="F14" s="29">
        <v>813</v>
      </c>
      <c r="G14" s="30">
        <v>841</v>
      </c>
      <c r="H14" s="30">
        <v>518</v>
      </c>
      <c r="I14" s="30">
        <v>412</v>
      </c>
      <c r="J14" s="30">
        <v>804</v>
      </c>
      <c r="K14" s="28">
        <v>825</v>
      </c>
      <c r="L14" s="28">
        <v>542</v>
      </c>
      <c r="M14" s="28">
        <v>537</v>
      </c>
    </row>
    <row r="15" spans="1:13" x14ac:dyDescent="0.2">
      <c r="A15" s="1"/>
      <c r="B15" s="27"/>
      <c r="C15" s="27"/>
      <c r="D15" s="28"/>
      <c r="E15" s="29"/>
      <c r="F15" s="29"/>
      <c r="G15" s="30"/>
      <c r="H15" s="30"/>
      <c r="I15" s="30"/>
      <c r="J15" s="30"/>
      <c r="K15" s="28"/>
      <c r="L15" s="28"/>
      <c r="M15" s="28"/>
    </row>
    <row r="16" spans="1:13" x14ac:dyDescent="0.2">
      <c r="A16" s="10" t="s">
        <v>14</v>
      </c>
      <c r="B16" s="31">
        <f t="shared" ref="B16:M16" si="2">SUM(B11:B15)</f>
        <v>1755</v>
      </c>
      <c r="C16" s="31">
        <f t="shared" si="2"/>
        <v>2068</v>
      </c>
      <c r="D16" s="32">
        <f t="shared" si="2"/>
        <v>1631</v>
      </c>
      <c r="E16" s="32">
        <f>SUM(E11:E15)</f>
        <v>1616</v>
      </c>
      <c r="F16" s="32">
        <f t="shared" si="2"/>
        <v>2104</v>
      </c>
      <c r="G16" s="32">
        <f>SUM(G11:G15)</f>
        <v>1980</v>
      </c>
      <c r="H16" s="32">
        <f t="shared" ref="H16:I16" si="3">SUM(H11:H15)</f>
        <v>1176</v>
      </c>
      <c r="I16" s="32">
        <f t="shared" si="3"/>
        <v>1262</v>
      </c>
      <c r="J16" s="32">
        <f t="shared" si="2"/>
        <v>1953</v>
      </c>
      <c r="K16" s="32">
        <f t="shared" si="2"/>
        <v>2077</v>
      </c>
      <c r="L16" s="32">
        <f t="shared" si="2"/>
        <v>1615</v>
      </c>
      <c r="M16" s="32">
        <f t="shared" si="2"/>
        <v>1395</v>
      </c>
    </row>
    <row r="17" spans="1:13" x14ac:dyDescent="0.2">
      <c r="A17" s="5"/>
      <c r="B17" s="34"/>
      <c r="C17" s="34"/>
      <c r="D17" s="24"/>
      <c r="E17" s="25"/>
      <c r="F17" s="25"/>
      <c r="G17" s="35"/>
      <c r="H17" s="35"/>
      <c r="I17" s="35"/>
      <c r="J17" s="35"/>
      <c r="K17" s="24"/>
      <c r="L17" s="24"/>
      <c r="M17" s="24"/>
    </row>
    <row r="18" spans="1:13" x14ac:dyDescent="0.2">
      <c r="A18" s="41" t="s">
        <v>12</v>
      </c>
      <c r="B18" s="23"/>
      <c r="C18" s="23"/>
      <c r="D18" s="28"/>
      <c r="E18" s="29"/>
      <c r="F18" s="29"/>
      <c r="G18" s="30"/>
      <c r="H18" s="30"/>
      <c r="I18" s="30"/>
      <c r="J18" s="30"/>
      <c r="K18" s="28"/>
      <c r="L18" s="28"/>
      <c r="M18" s="28"/>
    </row>
    <row r="19" spans="1:13" x14ac:dyDescent="0.2">
      <c r="A19" s="1" t="s">
        <v>7</v>
      </c>
      <c r="B19" s="27">
        <v>546</v>
      </c>
      <c r="C19" s="27">
        <v>506</v>
      </c>
      <c r="D19" s="28">
        <v>496</v>
      </c>
      <c r="E19" s="29">
        <v>504</v>
      </c>
      <c r="F19" s="30">
        <v>574</v>
      </c>
      <c r="G19" s="29">
        <v>548</v>
      </c>
      <c r="H19" s="30">
        <v>512</v>
      </c>
      <c r="I19" s="30">
        <v>480</v>
      </c>
      <c r="J19" s="30">
        <v>550</v>
      </c>
      <c r="K19" s="28">
        <v>520</v>
      </c>
      <c r="L19" s="28">
        <v>580</v>
      </c>
      <c r="M19" s="28">
        <v>476</v>
      </c>
    </row>
    <row r="20" spans="1:13" x14ac:dyDescent="0.2">
      <c r="A20" s="1" t="s">
        <v>8</v>
      </c>
      <c r="B20" s="27">
        <v>240</v>
      </c>
      <c r="C20" s="27">
        <v>240</v>
      </c>
      <c r="D20" s="28">
        <v>208</v>
      </c>
      <c r="E20" s="29">
        <v>240</v>
      </c>
      <c r="F20" s="30">
        <v>208</v>
      </c>
      <c r="G20" s="29">
        <v>176</v>
      </c>
      <c r="H20" s="30">
        <v>192</v>
      </c>
      <c r="I20" s="30">
        <v>224</v>
      </c>
      <c r="J20" s="30">
        <v>240</v>
      </c>
      <c r="K20" s="28">
        <v>240</v>
      </c>
      <c r="L20" s="28">
        <v>240</v>
      </c>
      <c r="M20" s="28">
        <v>224</v>
      </c>
    </row>
    <row r="21" spans="1:13" x14ac:dyDescent="0.2">
      <c r="A21" s="1" t="s">
        <v>9</v>
      </c>
      <c r="B21" s="27">
        <v>508</v>
      </c>
      <c r="C21" s="27">
        <v>452</v>
      </c>
      <c r="D21" s="28">
        <v>533</v>
      </c>
      <c r="E21" s="29">
        <v>369</v>
      </c>
      <c r="F21" s="30">
        <v>506</v>
      </c>
      <c r="G21" s="29">
        <v>441</v>
      </c>
      <c r="H21" s="30">
        <v>373</v>
      </c>
      <c r="I21" s="30">
        <v>271</v>
      </c>
      <c r="J21" s="30">
        <v>486</v>
      </c>
      <c r="K21" s="28">
        <v>598</v>
      </c>
      <c r="L21" s="28">
        <v>499</v>
      </c>
      <c r="M21" s="28">
        <v>427</v>
      </c>
    </row>
    <row r="22" spans="1:13" x14ac:dyDescent="0.2">
      <c r="A22" s="1" t="s">
        <v>24</v>
      </c>
      <c r="B22" s="27">
        <v>488</v>
      </c>
      <c r="C22" s="27">
        <v>793</v>
      </c>
      <c r="D22" s="28">
        <v>402</v>
      </c>
      <c r="E22" s="29">
        <v>555</v>
      </c>
      <c r="F22" s="30">
        <v>942</v>
      </c>
      <c r="G22" s="29">
        <v>634</v>
      </c>
      <c r="H22" s="30">
        <v>506</v>
      </c>
      <c r="I22" s="30">
        <v>658</v>
      </c>
      <c r="J22" s="30">
        <v>837</v>
      </c>
      <c r="K22" s="28">
        <v>837</v>
      </c>
      <c r="L22" s="28">
        <v>673</v>
      </c>
      <c r="M22" s="28">
        <v>552</v>
      </c>
    </row>
    <row r="23" spans="1:13" x14ac:dyDescent="0.2">
      <c r="A23" s="1"/>
      <c r="B23" s="27"/>
      <c r="C23" s="27"/>
      <c r="D23" s="28"/>
      <c r="E23" s="29"/>
      <c r="F23" s="29"/>
      <c r="G23" s="30"/>
      <c r="H23" s="30"/>
      <c r="I23" s="30"/>
      <c r="J23" s="30"/>
      <c r="K23" s="28"/>
      <c r="L23" s="28"/>
      <c r="M23" s="28"/>
    </row>
    <row r="24" spans="1:13" x14ac:dyDescent="0.2">
      <c r="A24" s="10" t="s">
        <v>15</v>
      </c>
      <c r="B24" s="31">
        <f t="shared" ref="B24:M24" si="4">SUM(B19:B23)</f>
        <v>1782</v>
      </c>
      <c r="C24" s="31">
        <f t="shared" si="4"/>
        <v>1991</v>
      </c>
      <c r="D24" s="32">
        <f t="shared" si="4"/>
        <v>1639</v>
      </c>
      <c r="E24" s="33">
        <f>SUM(E19:E23)</f>
        <v>1668</v>
      </c>
      <c r="F24" s="33">
        <f t="shared" si="4"/>
        <v>2230</v>
      </c>
      <c r="G24" s="33">
        <f>SUM(G19:G23)</f>
        <v>1799</v>
      </c>
      <c r="H24" s="33">
        <f t="shared" ref="H24:I24" si="5">SUM(H19:H23)</f>
        <v>1583</v>
      </c>
      <c r="I24" s="33">
        <f t="shared" si="5"/>
        <v>1633</v>
      </c>
      <c r="J24" s="33">
        <f t="shared" si="4"/>
        <v>2113</v>
      </c>
      <c r="K24" s="32">
        <f t="shared" si="4"/>
        <v>2195</v>
      </c>
      <c r="L24" s="32">
        <f t="shared" si="4"/>
        <v>1992</v>
      </c>
      <c r="M24" s="32">
        <f t="shared" si="4"/>
        <v>1679</v>
      </c>
    </row>
    <row r="25" spans="1:13" x14ac:dyDescent="0.2">
      <c r="A25" s="5"/>
      <c r="B25" s="34"/>
      <c r="C25" s="34"/>
      <c r="D25" s="24"/>
      <c r="E25" s="25"/>
      <c r="F25" s="25"/>
      <c r="G25" s="35"/>
      <c r="H25" s="35"/>
      <c r="I25" s="35"/>
      <c r="J25" s="35"/>
      <c r="K25" s="24"/>
      <c r="L25" s="24"/>
      <c r="M25" s="24"/>
    </row>
    <row r="26" spans="1:13" x14ac:dyDescent="0.2">
      <c r="A26" s="41" t="s">
        <v>13</v>
      </c>
      <c r="B26" s="23"/>
      <c r="C26" s="23"/>
      <c r="D26" s="24"/>
      <c r="E26" s="25"/>
      <c r="F26" s="25"/>
      <c r="G26" s="30"/>
      <c r="H26" s="30"/>
      <c r="I26" s="30"/>
      <c r="J26" s="30"/>
      <c r="K26" s="24"/>
      <c r="L26" s="24"/>
      <c r="M26" s="24"/>
    </row>
    <row r="27" spans="1:13" x14ac:dyDescent="0.2">
      <c r="A27" s="1" t="s">
        <v>7</v>
      </c>
      <c r="B27" s="27">
        <v>473</v>
      </c>
      <c r="C27" s="27">
        <v>428</v>
      </c>
      <c r="D27" s="28">
        <v>477</v>
      </c>
      <c r="E27" s="29">
        <v>388</v>
      </c>
      <c r="F27" s="29">
        <v>522</v>
      </c>
      <c r="G27" s="30">
        <v>474</v>
      </c>
      <c r="H27" s="30">
        <v>244</v>
      </c>
      <c r="I27" s="30">
        <v>338</v>
      </c>
      <c r="J27" s="30">
        <v>435</v>
      </c>
      <c r="K27" s="28">
        <v>421</v>
      </c>
      <c r="L27" s="28">
        <v>473</v>
      </c>
      <c r="M27" s="28">
        <v>334</v>
      </c>
    </row>
    <row r="28" spans="1:13" x14ac:dyDescent="0.2">
      <c r="A28" s="1" t="s">
        <v>8</v>
      </c>
      <c r="B28" s="27">
        <v>192</v>
      </c>
      <c r="C28" s="27">
        <v>176</v>
      </c>
      <c r="D28" s="28">
        <v>240</v>
      </c>
      <c r="E28" s="29">
        <v>144</v>
      </c>
      <c r="F28" s="29">
        <v>192</v>
      </c>
      <c r="G28" s="30">
        <v>208</v>
      </c>
      <c r="H28" s="30">
        <v>160</v>
      </c>
      <c r="I28" s="30">
        <v>112</v>
      </c>
      <c r="J28" s="30">
        <v>208</v>
      </c>
      <c r="K28" s="28">
        <v>224</v>
      </c>
      <c r="L28" s="28">
        <v>192</v>
      </c>
      <c r="M28" s="28">
        <v>224</v>
      </c>
    </row>
    <row r="29" spans="1:13" x14ac:dyDescent="0.2">
      <c r="A29" s="1" t="s">
        <v>9</v>
      </c>
      <c r="B29" s="27">
        <v>453</v>
      </c>
      <c r="C29" s="27">
        <v>380</v>
      </c>
      <c r="D29" s="28">
        <v>542</v>
      </c>
      <c r="E29" s="29">
        <v>254</v>
      </c>
      <c r="F29" s="29">
        <v>573</v>
      </c>
      <c r="G29" s="30">
        <v>374</v>
      </c>
      <c r="H29" s="30">
        <v>139</v>
      </c>
      <c r="I29" s="30">
        <v>195</v>
      </c>
      <c r="J29" s="30">
        <v>446</v>
      </c>
      <c r="K29" s="28">
        <v>505</v>
      </c>
      <c r="L29" s="28">
        <v>400</v>
      </c>
      <c r="M29" s="28">
        <v>370</v>
      </c>
    </row>
    <row r="30" spans="1:13" x14ac:dyDescent="0.2">
      <c r="A30" s="1" t="s">
        <v>24</v>
      </c>
      <c r="B30" s="27">
        <v>662</v>
      </c>
      <c r="C30" s="27">
        <v>786</v>
      </c>
      <c r="D30" s="28">
        <v>654</v>
      </c>
      <c r="E30" s="29">
        <v>771</v>
      </c>
      <c r="F30" s="29">
        <v>862</v>
      </c>
      <c r="G30" s="30">
        <v>841</v>
      </c>
      <c r="H30" s="30">
        <v>588</v>
      </c>
      <c r="I30" s="30">
        <v>678</v>
      </c>
      <c r="J30" s="30">
        <v>875</v>
      </c>
      <c r="K30" s="28">
        <v>857</v>
      </c>
      <c r="L30" s="28">
        <v>763</v>
      </c>
      <c r="M30" s="28">
        <v>771</v>
      </c>
    </row>
    <row r="31" spans="1:13" x14ac:dyDescent="0.2">
      <c r="A31" s="1"/>
      <c r="B31" s="27"/>
      <c r="C31" s="27"/>
      <c r="D31" s="28"/>
      <c r="E31" s="29"/>
      <c r="F31" s="29"/>
      <c r="G31" s="30"/>
      <c r="H31" s="30"/>
      <c r="I31" s="30"/>
      <c r="J31" s="30"/>
      <c r="K31" s="28"/>
      <c r="L31" s="28"/>
      <c r="M31" s="28"/>
    </row>
    <row r="32" spans="1:13" x14ac:dyDescent="0.2">
      <c r="A32" s="10" t="s">
        <v>16</v>
      </c>
      <c r="B32" s="31">
        <f t="shared" ref="B32:M32" si="6">SUM(B27:B31)</f>
        <v>1780</v>
      </c>
      <c r="C32" s="31">
        <f t="shared" si="6"/>
        <v>1770</v>
      </c>
      <c r="D32" s="32">
        <f t="shared" si="6"/>
        <v>1913</v>
      </c>
      <c r="E32" s="33">
        <f>SUM(E27:E31)</f>
        <v>1557</v>
      </c>
      <c r="F32" s="33">
        <f t="shared" si="6"/>
        <v>2149</v>
      </c>
      <c r="G32" s="33">
        <f>SUM(G27:G31)</f>
        <v>1897</v>
      </c>
      <c r="H32" s="33">
        <f t="shared" ref="H32:I32" si="7">SUM(H27:H31)</f>
        <v>1131</v>
      </c>
      <c r="I32" s="33">
        <f t="shared" si="7"/>
        <v>1323</v>
      </c>
      <c r="J32" s="33">
        <f t="shared" si="6"/>
        <v>1964</v>
      </c>
      <c r="K32" s="32">
        <f t="shared" si="6"/>
        <v>2007</v>
      </c>
      <c r="L32" s="32">
        <f t="shared" si="6"/>
        <v>1828</v>
      </c>
      <c r="M32" s="32">
        <f t="shared" si="6"/>
        <v>1699</v>
      </c>
    </row>
    <row r="33" spans="1:13" x14ac:dyDescent="0.2">
      <c r="A33" s="41" t="s">
        <v>27</v>
      </c>
      <c r="B33" s="23"/>
      <c r="C33" s="23"/>
      <c r="D33" s="24"/>
      <c r="E33" s="25"/>
      <c r="F33" s="25"/>
      <c r="G33" s="30"/>
      <c r="H33" s="30"/>
      <c r="I33" s="30"/>
      <c r="J33" s="30"/>
      <c r="K33" s="24"/>
      <c r="L33" s="24"/>
      <c r="M33" s="24"/>
    </row>
    <row r="34" spans="1:13" x14ac:dyDescent="0.2">
      <c r="A34" s="1" t="s">
        <v>7</v>
      </c>
      <c r="B34" s="27">
        <v>536</v>
      </c>
      <c r="C34" s="27">
        <v>470</v>
      </c>
      <c r="D34" s="28">
        <v>392</v>
      </c>
      <c r="E34" s="29">
        <v>389</v>
      </c>
      <c r="F34" s="29">
        <v>554</v>
      </c>
      <c r="G34" s="30">
        <v>429</v>
      </c>
      <c r="H34" s="30">
        <v>262</v>
      </c>
      <c r="I34" s="30">
        <v>278</v>
      </c>
      <c r="J34" s="30">
        <v>478</v>
      </c>
      <c r="K34" s="28">
        <v>475</v>
      </c>
      <c r="L34" s="28">
        <v>526</v>
      </c>
      <c r="M34" s="28">
        <v>370</v>
      </c>
    </row>
    <row r="35" spans="1:13" x14ac:dyDescent="0.2">
      <c r="A35" s="1" t="s">
        <v>8</v>
      </c>
      <c r="B35" s="27">
        <v>128</v>
      </c>
      <c r="C35" s="27">
        <v>176</v>
      </c>
      <c r="D35" s="28">
        <v>176</v>
      </c>
      <c r="E35" s="29">
        <v>176</v>
      </c>
      <c r="F35" s="29">
        <v>144</v>
      </c>
      <c r="G35" s="30">
        <v>160</v>
      </c>
      <c r="H35" s="30">
        <v>176</v>
      </c>
      <c r="I35" s="30">
        <v>160</v>
      </c>
      <c r="J35" s="30">
        <v>160</v>
      </c>
      <c r="K35" s="28">
        <v>160</v>
      </c>
      <c r="L35" s="28">
        <v>160</v>
      </c>
      <c r="M35" s="28">
        <v>96</v>
      </c>
    </row>
    <row r="36" spans="1:13" x14ac:dyDescent="0.2">
      <c r="A36" s="1" t="s">
        <v>9</v>
      </c>
      <c r="B36" s="27">
        <v>418</v>
      </c>
      <c r="C36" s="27">
        <v>410</v>
      </c>
      <c r="D36" s="28">
        <v>451</v>
      </c>
      <c r="E36" s="29">
        <v>243</v>
      </c>
      <c r="F36" s="29">
        <v>496</v>
      </c>
      <c r="G36" s="30">
        <v>371</v>
      </c>
      <c r="H36" s="30">
        <v>285</v>
      </c>
      <c r="I36" s="30">
        <v>263</v>
      </c>
      <c r="J36" s="30">
        <v>426</v>
      </c>
      <c r="K36" s="28">
        <v>473</v>
      </c>
      <c r="L36" s="28">
        <v>467</v>
      </c>
      <c r="M36" s="28">
        <v>308</v>
      </c>
    </row>
    <row r="37" spans="1:13" x14ac:dyDescent="0.2">
      <c r="A37" s="1" t="s">
        <v>24</v>
      </c>
      <c r="B37" s="27">
        <v>494</v>
      </c>
      <c r="C37" s="27">
        <v>732</v>
      </c>
      <c r="D37" s="28">
        <v>504</v>
      </c>
      <c r="E37" s="29">
        <v>598</v>
      </c>
      <c r="F37" s="29">
        <v>742</v>
      </c>
      <c r="G37" s="30">
        <v>731</v>
      </c>
      <c r="H37" s="30">
        <v>649</v>
      </c>
      <c r="I37" s="30">
        <v>422</v>
      </c>
      <c r="J37" s="30">
        <v>716</v>
      </c>
      <c r="K37" s="28">
        <v>637</v>
      </c>
      <c r="L37" s="28">
        <v>461</v>
      </c>
      <c r="M37" s="28">
        <v>484</v>
      </c>
    </row>
    <row r="38" spans="1:13" x14ac:dyDescent="0.2">
      <c r="A38" s="1"/>
      <c r="B38" s="27"/>
      <c r="C38" s="27"/>
      <c r="D38" s="28"/>
      <c r="E38" s="29"/>
      <c r="F38" s="29"/>
      <c r="G38" s="30"/>
      <c r="H38" s="30"/>
      <c r="I38" s="30"/>
      <c r="J38" s="30"/>
      <c r="K38" s="28"/>
      <c r="L38" s="28"/>
      <c r="M38" s="28"/>
    </row>
    <row r="39" spans="1:13" ht="13.5" thickBot="1" x14ac:dyDescent="0.25">
      <c r="A39" s="10" t="s">
        <v>28</v>
      </c>
      <c r="B39" s="31">
        <f t="shared" ref="B39:M39" si="8">SUM(B34:B38)</f>
        <v>1576</v>
      </c>
      <c r="C39" s="31">
        <f t="shared" si="8"/>
        <v>1788</v>
      </c>
      <c r="D39" s="32">
        <f t="shared" si="8"/>
        <v>1523</v>
      </c>
      <c r="E39" s="33">
        <f>SUM(E34:E38)</f>
        <v>1406</v>
      </c>
      <c r="F39" s="33">
        <f t="shared" si="8"/>
        <v>1936</v>
      </c>
      <c r="G39" s="33">
        <f>SUM(G34:G38)</f>
        <v>1691</v>
      </c>
      <c r="H39" s="33">
        <f t="shared" ref="H39:I39" si="9">SUM(H34:H38)</f>
        <v>1372</v>
      </c>
      <c r="I39" s="33">
        <f t="shared" si="9"/>
        <v>1123</v>
      </c>
      <c r="J39" s="33">
        <f t="shared" si="8"/>
        <v>1780</v>
      </c>
      <c r="K39" s="32">
        <f t="shared" si="8"/>
        <v>1745</v>
      </c>
      <c r="L39" s="32">
        <f t="shared" si="8"/>
        <v>1614</v>
      </c>
      <c r="M39" s="32">
        <f t="shared" si="8"/>
        <v>1258</v>
      </c>
    </row>
    <row r="40" spans="1:13" ht="29.25" customHeight="1" thickBot="1" x14ac:dyDescent="0.25">
      <c r="A40" s="11"/>
      <c r="B40" s="19" t="s">
        <v>2</v>
      </c>
      <c r="C40" s="19" t="s">
        <v>3</v>
      </c>
      <c r="D40" s="20" t="s">
        <v>4</v>
      </c>
      <c r="E40" s="21" t="s">
        <v>17</v>
      </c>
      <c r="F40" s="21" t="s">
        <v>5</v>
      </c>
      <c r="G40" s="20" t="s">
        <v>18</v>
      </c>
      <c r="H40" s="20" t="s">
        <v>19</v>
      </c>
      <c r="I40" s="44" t="s">
        <v>20</v>
      </c>
      <c r="J40" s="20" t="s">
        <v>21</v>
      </c>
      <c r="K40" s="12" t="s">
        <v>22</v>
      </c>
      <c r="L40" s="12" t="s">
        <v>23</v>
      </c>
      <c r="M40" s="20" t="s">
        <v>6</v>
      </c>
    </row>
    <row r="41" spans="1:13" x14ac:dyDescent="0.2">
      <c r="A41" s="46" t="s">
        <v>29</v>
      </c>
      <c r="B41" s="24"/>
      <c r="C41" s="24"/>
      <c r="D41" s="24"/>
      <c r="E41" s="24"/>
      <c r="F41" s="24"/>
      <c r="G41" s="30"/>
      <c r="H41" s="30"/>
      <c r="I41" s="30"/>
      <c r="J41" s="30"/>
      <c r="K41" s="24"/>
      <c r="L41" s="24"/>
      <c r="M41" s="24"/>
    </row>
    <row r="42" spans="1:13" x14ac:dyDescent="0.2">
      <c r="A42" s="1" t="s">
        <v>7</v>
      </c>
      <c r="B42" s="27">
        <v>437</v>
      </c>
      <c r="C42" s="27">
        <v>387</v>
      </c>
      <c r="D42" s="28">
        <v>346</v>
      </c>
      <c r="E42" s="28">
        <v>296</v>
      </c>
      <c r="F42" s="29">
        <v>396</v>
      </c>
      <c r="G42" s="30">
        <v>354</v>
      </c>
      <c r="H42" s="30">
        <v>433</v>
      </c>
      <c r="I42" s="30">
        <v>324</v>
      </c>
      <c r="J42" s="30">
        <v>372</v>
      </c>
      <c r="K42" s="28">
        <v>396</v>
      </c>
      <c r="L42" s="28">
        <v>332</v>
      </c>
      <c r="M42" s="28">
        <v>302</v>
      </c>
    </row>
    <row r="43" spans="1:13" x14ac:dyDescent="0.2">
      <c r="A43" s="1" t="s">
        <v>8</v>
      </c>
      <c r="B43" s="27">
        <v>128</v>
      </c>
      <c r="C43" s="27">
        <v>144</v>
      </c>
      <c r="D43" s="28">
        <v>192</v>
      </c>
      <c r="E43" s="28">
        <v>128</v>
      </c>
      <c r="F43" s="29">
        <v>144</v>
      </c>
      <c r="G43" s="30">
        <v>96</v>
      </c>
      <c r="H43" s="30">
        <v>144</v>
      </c>
      <c r="I43" s="30">
        <v>160</v>
      </c>
      <c r="J43" s="30">
        <v>144</v>
      </c>
      <c r="K43" s="28">
        <v>208</v>
      </c>
      <c r="L43" s="28">
        <v>128</v>
      </c>
      <c r="M43" s="28">
        <v>144</v>
      </c>
    </row>
    <row r="44" spans="1:13" x14ac:dyDescent="0.2">
      <c r="A44" s="1" t="s">
        <v>9</v>
      </c>
      <c r="B44" s="27">
        <v>391</v>
      </c>
      <c r="C44" s="27">
        <v>410</v>
      </c>
      <c r="D44" s="28">
        <v>505</v>
      </c>
      <c r="E44" s="28">
        <v>175</v>
      </c>
      <c r="F44" s="29">
        <v>428</v>
      </c>
      <c r="G44" s="30">
        <v>277</v>
      </c>
      <c r="H44" s="30">
        <v>176</v>
      </c>
      <c r="I44" s="30">
        <v>156</v>
      </c>
      <c r="J44" s="30">
        <v>392</v>
      </c>
      <c r="K44" s="28">
        <v>525</v>
      </c>
      <c r="L44" s="28">
        <v>282</v>
      </c>
      <c r="M44" s="28">
        <v>357</v>
      </c>
    </row>
    <row r="45" spans="1:13" x14ac:dyDescent="0.2">
      <c r="A45" s="1" t="s">
        <v>24</v>
      </c>
      <c r="B45" s="27">
        <v>254</v>
      </c>
      <c r="C45" s="27">
        <v>612</v>
      </c>
      <c r="D45" s="28">
        <v>266</v>
      </c>
      <c r="E45" s="28">
        <v>409</v>
      </c>
      <c r="F45" s="29">
        <v>661</v>
      </c>
      <c r="G45" s="30">
        <v>398</v>
      </c>
      <c r="H45" s="30">
        <v>410</v>
      </c>
      <c r="I45" s="30">
        <v>287</v>
      </c>
      <c r="J45" s="30">
        <v>548</v>
      </c>
      <c r="K45" s="28">
        <v>346</v>
      </c>
      <c r="L45" s="28">
        <v>294</v>
      </c>
      <c r="M45" s="28">
        <v>350</v>
      </c>
    </row>
    <row r="46" spans="1:13" x14ac:dyDescent="0.2">
      <c r="A46" s="1"/>
      <c r="B46" s="27"/>
      <c r="C46" s="27"/>
      <c r="D46" s="28"/>
      <c r="E46" s="29"/>
      <c r="F46" s="29"/>
      <c r="G46" s="30"/>
      <c r="H46" s="30"/>
      <c r="I46" s="30"/>
      <c r="J46" s="30"/>
      <c r="K46" s="28"/>
      <c r="L46" s="28"/>
      <c r="M46" s="55"/>
    </row>
    <row r="47" spans="1:13" x14ac:dyDescent="0.2">
      <c r="A47" s="10" t="s">
        <v>30</v>
      </c>
      <c r="B47" s="31">
        <f t="shared" ref="B47:M47" si="10">SUM(B42:B46)</f>
        <v>1210</v>
      </c>
      <c r="C47" s="31">
        <f t="shared" si="10"/>
        <v>1553</v>
      </c>
      <c r="D47" s="32">
        <f t="shared" si="10"/>
        <v>1309</v>
      </c>
      <c r="E47" s="32">
        <f t="shared" si="10"/>
        <v>1008</v>
      </c>
      <c r="F47" s="32">
        <f t="shared" si="10"/>
        <v>1629</v>
      </c>
      <c r="G47" s="32">
        <f>SUM(G42:G46)</f>
        <v>1125</v>
      </c>
      <c r="H47" s="32">
        <f t="shared" si="10"/>
        <v>1163</v>
      </c>
      <c r="I47" s="32">
        <f t="shared" si="10"/>
        <v>927</v>
      </c>
      <c r="J47" s="32">
        <f t="shared" si="10"/>
        <v>1456</v>
      </c>
      <c r="K47" s="32">
        <f t="shared" si="10"/>
        <v>1475</v>
      </c>
      <c r="L47" s="32">
        <f t="shared" si="10"/>
        <v>1036</v>
      </c>
      <c r="M47" s="32">
        <f t="shared" si="10"/>
        <v>1153</v>
      </c>
    </row>
    <row r="48" spans="1:13" x14ac:dyDescent="0.2">
      <c r="A48" s="41" t="s">
        <v>31</v>
      </c>
      <c r="B48" s="23"/>
      <c r="C48" s="23"/>
      <c r="D48" s="24"/>
      <c r="E48" s="25"/>
      <c r="F48" s="25"/>
      <c r="G48" s="26"/>
      <c r="H48" s="26"/>
      <c r="I48" s="26"/>
      <c r="J48" s="26"/>
      <c r="K48" s="24"/>
      <c r="L48" s="24"/>
      <c r="M48" s="24"/>
    </row>
    <row r="49" spans="1:13" x14ac:dyDescent="0.2">
      <c r="A49" s="1" t="s">
        <v>7</v>
      </c>
      <c r="B49" s="27">
        <v>524</v>
      </c>
      <c r="C49" s="27">
        <v>461</v>
      </c>
      <c r="D49" s="28">
        <v>392</v>
      </c>
      <c r="E49" s="28">
        <v>391</v>
      </c>
      <c r="F49" s="29">
        <v>487</v>
      </c>
      <c r="G49" s="30">
        <v>459</v>
      </c>
      <c r="H49" s="30">
        <v>340</v>
      </c>
      <c r="I49" s="30">
        <v>383</v>
      </c>
      <c r="J49" s="30">
        <v>400</v>
      </c>
      <c r="K49" s="28">
        <v>388</v>
      </c>
      <c r="L49" s="28">
        <v>463</v>
      </c>
      <c r="M49" s="28">
        <v>320</v>
      </c>
    </row>
    <row r="50" spans="1:13" x14ac:dyDescent="0.2">
      <c r="A50" s="1" t="s">
        <v>8</v>
      </c>
      <c r="B50" s="27">
        <v>176</v>
      </c>
      <c r="C50" s="27">
        <v>176</v>
      </c>
      <c r="D50" s="28">
        <v>160</v>
      </c>
      <c r="E50" s="28">
        <v>208</v>
      </c>
      <c r="F50" s="29">
        <v>176</v>
      </c>
      <c r="G50" s="30">
        <v>176</v>
      </c>
      <c r="H50" s="30">
        <v>176</v>
      </c>
      <c r="I50" s="30">
        <v>144</v>
      </c>
      <c r="J50" s="30">
        <v>144</v>
      </c>
      <c r="K50" s="28">
        <v>176</v>
      </c>
      <c r="L50" s="28">
        <v>176</v>
      </c>
      <c r="M50" s="28">
        <v>128</v>
      </c>
    </row>
    <row r="51" spans="1:13" x14ac:dyDescent="0.2">
      <c r="A51" s="1" t="s">
        <v>9</v>
      </c>
      <c r="B51" s="27">
        <v>510</v>
      </c>
      <c r="C51" s="27">
        <v>460</v>
      </c>
      <c r="D51" s="28">
        <v>443</v>
      </c>
      <c r="E51" s="28">
        <v>421</v>
      </c>
      <c r="F51" s="29">
        <v>489</v>
      </c>
      <c r="G51" s="30">
        <v>427</v>
      </c>
      <c r="H51" s="30">
        <v>318</v>
      </c>
      <c r="I51" s="30">
        <v>350</v>
      </c>
      <c r="J51" s="30">
        <v>442</v>
      </c>
      <c r="K51" s="28">
        <v>454</v>
      </c>
      <c r="L51" s="28">
        <v>376</v>
      </c>
      <c r="M51" s="28">
        <v>351</v>
      </c>
    </row>
    <row r="52" spans="1:13" x14ac:dyDescent="0.2">
      <c r="A52" s="1" t="s">
        <v>24</v>
      </c>
      <c r="B52" s="27">
        <v>398</v>
      </c>
      <c r="C52" s="27">
        <v>627</v>
      </c>
      <c r="D52" s="28">
        <v>336</v>
      </c>
      <c r="E52" s="28">
        <v>479</v>
      </c>
      <c r="F52" s="29">
        <v>582</v>
      </c>
      <c r="G52" s="30">
        <v>503</v>
      </c>
      <c r="H52" s="30">
        <v>445</v>
      </c>
      <c r="I52" s="30">
        <v>366</v>
      </c>
      <c r="J52" s="30">
        <v>526</v>
      </c>
      <c r="K52" s="28">
        <v>561</v>
      </c>
      <c r="L52" s="28">
        <v>350</v>
      </c>
      <c r="M52" s="28">
        <v>357</v>
      </c>
    </row>
    <row r="53" spans="1:13" x14ac:dyDescent="0.2">
      <c r="A53" s="1"/>
      <c r="B53" s="27"/>
      <c r="C53" s="27"/>
      <c r="D53" s="28"/>
      <c r="E53" s="29"/>
      <c r="F53" s="29"/>
      <c r="G53" s="30"/>
      <c r="H53" s="30"/>
      <c r="I53" s="30"/>
      <c r="J53" s="30"/>
      <c r="K53" s="28"/>
      <c r="L53" s="28"/>
      <c r="M53" s="28"/>
    </row>
    <row r="54" spans="1:13" x14ac:dyDescent="0.2">
      <c r="A54" s="10" t="s">
        <v>32</v>
      </c>
      <c r="B54" s="31">
        <f t="shared" ref="B54:D54" si="11">SUM(B49:B53)</f>
        <v>1608</v>
      </c>
      <c r="C54" s="31">
        <f t="shared" si="11"/>
        <v>1724</v>
      </c>
      <c r="D54" s="32">
        <f t="shared" si="11"/>
        <v>1331</v>
      </c>
      <c r="E54" s="32">
        <f>SUM(E49:E53)</f>
        <v>1499</v>
      </c>
      <c r="F54" s="32">
        <f t="shared" ref="F54" si="12">SUM(F49:F53)</f>
        <v>1734</v>
      </c>
      <c r="G54" s="32">
        <f>SUM(G49:G53)</f>
        <v>1565</v>
      </c>
      <c r="H54" s="32">
        <f t="shared" ref="H54:I54" si="13">SUM(H49:H53)</f>
        <v>1279</v>
      </c>
      <c r="I54" s="32">
        <f t="shared" si="13"/>
        <v>1243</v>
      </c>
      <c r="J54" s="32">
        <f t="shared" ref="J54:M54" si="14">SUM(J49:J53)</f>
        <v>1512</v>
      </c>
      <c r="K54" s="32">
        <f t="shared" si="14"/>
        <v>1579</v>
      </c>
      <c r="L54" s="32">
        <f t="shared" si="14"/>
        <v>1365</v>
      </c>
      <c r="M54" s="32">
        <f t="shared" si="14"/>
        <v>1156</v>
      </c>
    </row>
    <row r="55" spans="1:13" x14ac:dyDescent="0.2">
      <c r="A55" s="5"/>
      <c r="B55" s="34"/>
      <c r="C55" s="34"/>
      <c r="D55" s="24"/>
      <c r="E55" s="25"/>
      <c r="F55" s="25"/>
      <c r="G55" s="35"/>
      <c r="H55" s="35"/>
      <c r="I55" s="35"/>
      <c r="J55" s="35"/>
      <c r="K55" s="24"/>
      <c r="L55" s="24"/>
      <c r="M55" s="24"/>
    </row>
    <row r="56" spans="1:13" x14ac:dyDescent="0.2">
      <c r="A56" s="41" t="s">
        <v>33</v>
      </c>
      <c r="B56" s="23"/>
      <c r="C56" s="23"/>
      <c r="D56" s="28"/>
      <c r="E56" s="29"/>
      <c r="F56" s="29"/>
      <c r="G56" s="30"/>
      <c r="H56" s="30"/>
      <c r="I56" s="30"/>
      <c r="J56" s="30"/>
      <c r="K56" s="28"/>
      <c r="L56" s="28"/>
      <c r="M56" s="28"/>
    </row>
    <row r="57" spans="1:13" x14ac:dyDescent="0.2">
      <c r="A57" s="1" t="s">
        <v>7</v>
      </c>
      <c r="B57" s="27">
        <v>484</v>
      </c>
      <c r="C57" s="27">
        <v>491</v>
      </c>
      <c r="D57" s="28">
        <v>401</v>
      </c>
      <c r="E57" s="29">
        <v>460</v>
      </c>
      <c r="F57" s="29">
        <v>475</v>
      </c>
      <c r="G57" s="30">
        <v>377</v>
      </c>
      <c r="H57" s="30">
        <v>258</v>
      </c>
      <c r="I57" s="30">
        <v>290</v>
      </c>
      <c r="J57" s="30">
        <v>355</v>
      </c>
      <c r="K57" s="28">
        <v>307</v>
      </c>
      <c r="L57" s="28">
        <v>450</v>
      </c>
      <c r="M57" s="28">
        <v>236</v>
      </c>
    </row>
    <row r="58" spans="1:13" x14ac:dyDescent="0.2">
      <c r="A58" s="1" t="s">
        <v>8</v>
      </c>
      <c r="B58" s="27">
        <v>176</v>
      </c>
      <c r="C58" s="27">
        <v>240</v>
      </c>
      <c r="D58" s="28">
        <v>192</v>
      </c>
      <c r="E58" s="29">
        <v>192</v>
      </c>
      <c r="F58" s="29">
        <v>160</v>
      </c>
      <c r="G58" s="30">
        <v>160</v>
      </c>
      <c r="H58" s="30">
        <v>160</v>
      </c>
      <c r="I58" s="30">
        <v>144</v>
      </c>
      <c r="J58" s="30">
        <v>192</v>
      </c>
      <c r="K58" s="28">
        <v>192</v>
      </c>
      <c r="L58" s="28">
        <v>192</v>
      </c>
      <c r="M58" s="28">
        <v>144</v>
      </c>
    </row>
    <row r="59" spans="1:13" x14ac:dyDescent="0.2">
      <c r="A59" s="1" t="s">
        <v>9</v>
      </c>
      <c r="B59" s="27">
        <v>482</v>
      </c>
      <c r="C59" s="27">
        <v>509</v>
      </c>
      <c r="D59" s="28">
        <v>459</v>
      </c>
      <c r="E59" s="29">
        <v>374</v>
      </c>
      <c r="F59" s="29">
        <v>501</v>
      </c>
      <c r="G59" s="30">
        <v>374</v>
      </c>
      <c r="H59" s="30">
        <v>340</v>
      </c>
      <c r="I59" s="30">
        <v>389</v>
      </c>
      <c r="J59" s="30">
        <v>420</v>
      </c>
      <c r="K59" s="28">
        <v>424</v>
      </c>
      <c r="L59" s="28">
        <v>414</v>
      </c>
      <c r="M59" s="28">
        <v>315</v>
      </c>
    </row>
    <row r="60" spans="1:13" x14ac:dyDescent="0.2">
      <c r="A60" s="1" t="s">
        <v>24</v>
      </c>
      <c r="B60" s="27">
        <v>441</v>
      </c>
      <c r="C60" s="27">
        <v>793</v>
      </c>
      <c r="D60" s="28">
        <v>396</v>
      </c>
      <c r="E60" s="29">
        <v>686</v>
      </c>
      <c r="F60" s="29">
        <v>752</v>
      </c>
      <c r="G60" s="30">
        <v>610</v>
      </c>
      <c r="H60" s="30">
        <v>660</v>
      </c>
      <c r="I60" s="30">
        <v>254</v>
      </c>
      <c r="J60" s="30">
        <v>703</v>
      </c>
      <c r="K60" s="28">
        <v>692</v>
      </c>
      <c r="L60" s="28">
        <v>384</v>
      </c>
      <c r="M60" s="28">
        <v>495</v>
      </c>
    </row>
    <row r="61" spans="1:13" x14ac:dyDescent="0.2">
      <c r="A61" s="1"/>
      <c r="B61" s="27"/>
      <c r="C61" s="27"/>
      <c r="D61" s="28"/>
      <c r="E61" s="29"/>
      <c r="F61" s="29"/>
      <c r="G61" s="30"/>
      <c r="H61" s="30"/>
      <c r="I61" s="30"/>
      <c r="J61" s="30"/>
      <c r="K61" s="28"/>
      <c r="L61" s="28"/>
      <c r="M61" s="28"/>
    </row>
    <row r="62" spans="1:13" x14ac:dyDescent="0.2">
      <c r="A62" s="10" t="s">
        <v>34</v>
      </c>
      <c r="B62" s="31">
        <f t="shared" ref="B62:D62" si="15">SUM(B57:B61)</f>
        <v>1583</v>
      </c>
      <c r="C62" s="31">
        <f t="shared" si="15"/>
        <v>2033</v>
      </c>
      <c r="D62" s="32">
        <f t="shared" si="15"/>
        <v>1448</v>
      </c>
      <c r="E62" s="33">
        <f>SUM(E57:E61)</f>
        <v>1712</v>
      </c>
      <c r="F62" s="33">
        <f t="shared" ref="F62" si="16">SUM(F57:F61)</f>
        <v>1888</v>
      </c>
      <c r="G62" s="33">
        <f>SUM(G57:G61)</f>
        <v>1521</v>
      </c>
      <c r="H62" s="33">
        <f t="shared" ref="H62:I62" si="17">SUM(H57:H61)</f>
        <v>1418</v>
      </c>
      <c r="I62" s="33">
        <f t="shared" si="17"/>
        <v>1077</v>
      </c>
      <c r="J62" s="33">
        <f t="shared" ref="J62:M62" si="18">SUM(J57:J61)</f>
        <v>1670</v>
      </c>
      <c r="K62" s="32">
        <f t="shared" si="18"/>
        <v>1615</v>
      </c>
      <c r="L62" s="32">
        <f t="shared" si="18"/>
        <v>1440</v>
      </c>
      <c r="M62" s="32">
        <f t="shared" si="18"/>
        <v>1190</v>
      </c>
    </row>
    <row r="63" spans="1:13" x14ac:dyDescent="0.2">
      <c r="A63" s="5"/>
      <c r="B63" s="34"/>
      <c r="C63" s="34"/>
      <c r="D63" s="24"/>
      <c r="E63" s="25"/>
      <c r="F63" s="25"/>
      <c r="G63" s="35"/>
      <c r="H63" s="35"/>
      <c r="I63" s="35"/>
      <c r="J63" s="35"/>
      <c r="K63" s="24"/>
      <c r="L63" s="24"/>
      <c r="M63" s="24"/>
    </row>
    <row r="64" spans="1:13" x14ac:dyDescent="0.2">
      <c r="A64" s="41" t="s">
        <v>35</v>
      </c>
      <c r="B64" s="23"/>
      <c r="C64" s="23"/>
      <c r="D64" s="24"/>
      <c r="E64" s="25"/>
      <c r="F64" s="25"/>
      <c r="G64" s="30"/>
      <c r="H64" s="30"/>
      <c r="I64" s="30"/>
      <c r="J64" s="30"/>
      <c r="K64" s="24"/>
      <c r="L64" s="24"/>
      <c r="M64" s="24"/>
    </row>
    <row r="65" spans="1:13" x14ac:dyDescent="0.2">
      <c r="A65" s="1" t="s">
        <v>7</v>
      </c>
      <c r="B65" s="27">
        <v>437</v>
      </c>
      <c r="C65" s="27">
        <v>444</v>
      </c>
      <c r="D65" s="28">
        <v>467</v>
      </c>
      <c r="E65" s="29">
        <v>395</v>
      </c>
      <c r="F65" s="29">
        <v>463</v>
      </c>
      <c r="G65" s="30">
        <v>413</v>
      </c>
      <c r="H65" s="30">
        <v>386</v>
      </c>
      <c r="I65" s="30">
        <v>366</v>
      </c>
      <c r="J65" s="30">
        <v>424</v>
      </c>
      <c r="K65" s="28">
        <v>470</v>
      </c>
      <c r="L65" s="28">
        <v>388</v>
      </c>
      <c r="M65" s="28">
        <v>449</v>
      </c>
    </row>
    <row r="66" spans="1:13" x14ac:dyDescent="0.2">
      <c r="A66" s="1" t="s">
        <v>8</v>
      </c>
      <c r="B66" s="27">
        <v>144</v>
      </c>
      <c r="C66" s="27">
        <v>176</v>
      </c>
      <c r="D66" s="28">
        <v>176</v>
      </c>
      <c r="E66" s="29">
        <v>176</v>
      </c>
      <c r="F66" s="29">
        <v>192</v>
      </c>
      <c r="G66" s="30">
        <v>192</v>
      </c>
      <c r="H66" s="30">
        <v>160</v>
      </c>
      <c r="I66" s="30">
        <v>176</v>
      </c>
      <c r="J66" s="30">
        <v>208</v>
      </c>
      <c r="K66" s="28">
        <v>192</v>
      </c>
      <c r="L66" s="28">
        <v>144</v>
      </c>
      <c r="M66" s="28">
        <v>192</v>
      </c>
    </row>
    <row r="67" spans="1:13" x14ac:dyDescent="0.2">
      <c r="A67" s="1" t="s">
        <v>9</v>
      </c>
      <c r="B67" s="27">
        <v>458</v>
      </c>
      <c r="C67" s="27">
        <v>441</v>
      </c>
      <c r="D67" s="28">
        <v>486</v>
      </c>
      <c r="E67" s="29">
        <v>345</v>
      </c>
      <c r="F67" s="29">
        <v>487</v>
      </c>
      <c r="G67" s="30">
        <v>430</v>
      </c>
      <c r="H67" s="30">
        <v>396</v>
      </c>
      <c r="I67" s="30">
        <v>312</v>
      </c>
      <c r="J67" s="30">
        <v>457</v>
      </c>
      <c r="K67" s="28">
        <v>418</v>
      </c>
      <c r="L67" s="28">
        <v>377</v>
      </c>
      <c r="M67" s="28">
        <v>380</v>
      </c>
    </row>
    <row r="68" spans="1:13" x14ac:dyDescent="0.2">
      <c r="A68" s="1" t="s">
        <v>24</v>
      </c>
      <c r="B68" s="27">
        <v>579</v>
      </c>
      <c r="C68" s="27">
        <v>734</v>
      </c>
      <c r="D68" s="28">
        <v>646</v>
      </c>
      <c r="E68" s="29">
        <v>636</v>
      </c>
      <c r="F68" s="29">
        <v>716</v>
      </c>
      <c r="G68" s="30">
        <v>611</v>
      </c>
      <c r="H68" s="30">
        <v>581</v>
      </c>
      <c r="I68" s="30">
        <v>519</v>
      </c>
      <c r="J68" s="30">
        <v>680</v>
      </c>
      <c r="K68" s="28">
        <v>700</v>
      </c>
      <c r="L68" s="28">
        <v>552</v>
      </c>
      <c r="M68" s="28">
        <v>606</v>
      </c>
    </row>
    <row r="69" spans="1:13" x14ac:dyDescent="0.2">
      <c r="A69" s="1"/>
      <c r="B69" s="27"/>
      <c r="C69" s="27"/>
      <c r="D69" s="28"/>
      <c r="E69" s="29"/>
      <c r="F69" s="29"/>
      <c r="G69" s="30"/>
      <c r="H69" s="30"/>
      <c r="I69" s="30"/>
      <c r="J69" s="30"/>
      <c r="K69" s="28"/>
      <c r="L69" s="28"/>
      <c r="M69" s="28"/>
    </row>
    <row r="70" spans="1:13" x14ac:dyDescent="0.2">
      <c r="A70" s="10" t="s">
        <v>36</v>
      </c>
      <c r="B70" s="31">
        <f t="shared" ref="B70:D70" si="19">SUM(B65:B69)</f>
        <v>1618</v>
      </c>
      <c r="C70" s="31">
        <f t="shared" si="19"/>
        <v>1795</v>
      </c>
      <c r="D70" s="32">
        <f t="shared" si="19"/>
        <v>1775</v>
      </c>
      <c r="E70" s="33">
        <f>SUM(E65:E69)</f>
        <v>1552</v>
      </c>
      <c r="F70" s="33">
        <f t="shared" ref="F70" si="20">SUM(F65:F69)</f>
        <v>1858</v>
      </c>
      <c r="G70" s="33">
        <f>SUM(G65:G69)</f>
        <v>1646</v>
      </c>
      <c r="H70" s="33">
        <f t="shared" ref="H70:I70" si="21">SUM(H65:H69)</f>
        <v>1523</v>
      </c>
      <c r="I70" s="33">
        <f t="shared" si="21"/>
        <v>1373</v>
      </c>
      <c r="J70" s="33">
        <f t="shared" ref="J70:M70" si="22">SUM(J65:J69)</f>
        <v>1769</v>
      </c>
      <c r="K70" s="32">
        <f t="shared" si="22"/>
        <v>1780</v>
      </c>
      <c r="L70" s="32">
        <f t="shared" si="22"/>
        <v>1461</v>
      </c>
      <c r="M70" s="32">
        <f t="shared" si="22"/>
        <v>1627</v>
      </c>
    </row>
    <row r="71" spans="1:13" s="16" customFormat="1" x14ac:dyDescent="0.2">
      <c r="A71" s="15"/>
      <c r="B71" s="36"/>
      <c r="C71" s="36"/>
      <c r="D71" s="37"/>
      <c r="E71" s="37"/>
      <c r="F71" s="37"/>
      <c r="G71" s="37"/>
      <c r="H71" s="37"/>
      <c r="I71" s="37"/>
      <c r="J71" s="37"/>
      <c r="K71" s="37"/>
      <c r="L71" s="37"/>
      <c r="M71" s="37"/>
    </row>
    <row r="72" spans="1:13" ht="13.5" thickBot="1" x14ac:dyDescent="0.25">
      <c r="A72" s="18" t="s">
        <v>1</v>
      </c>
      <c r="B72" s="38">
        <f t="shared" ref="B72:M72" si="23">SUM(B54+B62+B70+B47+B39+B32+B24+B16+B9)</f>
        <v>14427</v>
      </c>
      <c r="C72" s="38">
        <f t="shared" si="23"/>
        <v>16445</v>
      </c>
      <c r="D72" s="38">
        <f t="shared" si="23"/>
        <v>13773</v>
      </c>
      <c r="E72" s="38">
        <f t="shared" si="23"/>
        <v>13553</v>
      </c>
      <c r="F72" s="38">
        <f t="shared" si="23"/>
        <v>17407</v>
      </c>
      <c r="G72" s="38">
        <f t="shared" si="23"/>
        <v>14872</v>
      </c>
      <c r="H72" s="38">
        <f t="shared" si="23"/>
        <v>11924</v>
      </c>
      <c r="I72" s="38">
        <f t="shared" si="23"/>
        <v>11154</v>
      </c>
      <c r="J72" s="38">
        <f t="shared" si="23"/>
        <v>16083</v>
      </c>
      <c r="K72" s="38">
        <f t="shared" si="23"/>
        <v>16323</v>
      </c>
      <c r="L72" s="38">
        <f t="shared" si="23"/>
        <v>13785</v>
      </c>
      <c r="M72" s="38">
        <f t="shared" si="23"/>
        <v>12465</v>
      </c>
    </row>
    <row r="73" spans="1:13" ht="14.25" thickTop="1" thickBot="1" x14ac:dyDescent="0.25">
      <c r="A73" s="42" t="s">
        <v>10</v>
      </c>
      <c r="B73" s="43">
        <f>B72/9</f>
        <v>1603</v>
      </c>
      <c r="C73" s="43">
        <f t="shared" ref="C73:M73" si="24">C72/9</f>
        <v>1827.2222222222222</v>
      </c>
      <c r="D73" s="43">
        <f t="shared" si="24"/>
        <v>1530.3333333333333</v>
      </c>
      <c r="E73" s="43">
        <f t="shared" si="24"/>
        <v>1505.8888888888889</v>
      </c>
      <c r="F73" s="43">
        <f t="shared" si="24"/>
        <v>1934.1111111111111</v>
      </c>
      <c r="G73" s="43">
        <f t="shared" si="24"/>
        <v>1652.4444444444443</v>
      </c>
      <c r="H73" s="43">
        <f t="shared" si="24"/>
        <v>1324.8888888888889</v>
      </c>
      <c r="I73" s="43">
        <f t="shared" si="24"/>
        <v>1239.3333333333333</v>
      </c>
      <c r="J73" s="43">
        <f t="shared" si="24"/>
        <v>1787</v>
      </c>
      <c r="K73" s="43">
        <f t="shared" si="24"/>
        <v>1813.6666666666667</v>
      </c>
      <c r="L73" s="43">
        <f t="shared" si="24"/>
        <v>1531.6666666666667</v>
      </c>
      <c r="M73" s="43">
        <f t="shared" si="24"/>
        <v>1385</v>
      </c>
    </row>
    <row r="74" spans="1:13" ht="14.25" thickTop="1" thickBot="1" x14ac:dyDescent="0.25">
      <c r="A74" s="42" t="s">
        <v>38</v>
      </c>
      <c r="B74" s="43">
        <f>MEDIAN(B70,B62,B54,B47,B39,B32,B24,B16,B9)</f>
        <v>1608</v>
      </c>
      <c r="C74" s="43">
        <f t="shared" ref="C74:M74" si="25">MEDIAN(C70,C62,C54,C47,C39,C32,C24,C16,C9)</f>
        <v>1788</v>
      </c>
      <c r="D74" s="43">
        <f t="shared" si="25"/>
        <v>1523</v>
      </c>
      <c r="E74" s="43">
        <f t="shared" si="25"/>
        <v>1552</v>
      </c>
      <c r="F74" s="43">
        <f t="shared" si="25"/>
        <v>1888</v>
      </c>
      <c r="G74" s="43">
        <f t="shared" si="25"/>
        <v>1648</v>
      </c>
      <c r="H74" s="43">
        <f t="shared" si="25"/>
        <v>1279</v>
      </c>
      <c r="I74" s="43">
        <f t="shared" si="25"/>
        <v>1243</v>
      </c>
      <c r="J74" s="43">
        <f t="shared" si="25"/>
        <v>1780</v>
      </c>
      <c r="K74" s="43">
        <f t="shared" si="25"/>
        <v>1780</v>
      </c>
      <c r="L74" s="43">
        <f t="shared" si="25"/>
        <v>1461</v>
      </c>
      <c r="M74" s="43">
        <f t="shared" si="25"/>
        <v>1308</v>
      </c>
    </row>
    <row r="75" spans="1:13" s="40" customFormat="1" ht="17.25" thickTop="1" thickBot="1" x14ac:dyDescent="0.3">
      <c r="A75" s="22" t="s">
        <v>0</v>
      </c>
      <c r="B75" s="39">
        <f>_xlfn.RANK.EQ(B72,B72:M72)</f>
        <v>6</v>
      </c>
      <c r="C75" s="39">
        <f>_xlfn.RANK.EQ(C72,B72:M72)</f>
        <v>2</v>
      </c>
      <c r="D75" s="39">
        <f t="shared" ref="D75:M75" si="26">_xlfn.RANK.EQ(D72,$B72:$M72)</f>
        <v>8</v>
      </c>
      <c r="E75" s="39">
        <f t="shared" si="26"/>
        <v>9</v>
      </c>
      <c r="F75" s="39">
        <f t="shared" si="26"/>
        <v>1</v>
      </c>
      <c r="G75" s="39">
        <f t="shared" si="26"/>
        <v>5</v>
      </c>
      <c r="H75" s="39">
        <f t="shared" si="26"/>
        <v>11</v>
      </c>
      <c r="I75" s="39">
        <f t="shared" si="26"/>
        <v>12</v>
      </c>
      <c r="J75" s="39">
        <f t="shared" si="26"/>
        <v>4</v>
      </c>
      <c r="K75" s="39">
        <f t="shared" si="26"/>
        <v>3</v>
      </c>
      <c r="L75" s="39">
        <f t="shared" si="26"/>
        <v>7</v>
      </c>
      <c r="M75" s="39">
        <f t="shared" si="26"/>
        <v>10</v>
      </c>
    </row>
    <row r="76" spans="1:13" ht="29.25" customHeight="1" thickTop="1" thickBot="1" x14ac:dyDescent="0.25">
      <c r="A76" s="11"/>
      <c r="B76" s="19" t="s">
        <v>2</v>
      </c>
      <c r="C76" s="19" t="s">
        <v>3</v>
      </c>
      <c r="D76" s="20" t="s">
        <v>4</v>
      </c>
      <c r="E76" s="21" t="s">
        <v>17</v>
      </c>
      <c r="F76" s="21" t="s">
        <v>5</v>
      </c>
      <c r="G76" s="20" t="s">
        <v>18</v>
      </c>
      <c r="H76" s="20" t="s">
        <v>19</v>
      </c>
      <c r="I76" s="44" t="s">
        <v>20</v>
      </c>
      <c r="J76" s="20" t="s">
        <v>21</v>
      </c>
      <c r="K76" s="12" t="s">
        <v>22</v>
      </c>
      <c r="L76" s="12" t="s">
        <v>23</v>
      </c>
      <c r="M76" s="20" t="s">
        <v>6</v>
      </c>
    </row>
    <row r="77" spans="1:13" x14ac:dyDescent="0.2">
      <c r="B77" s="2"/>
      <c r="C77" s="2"/>
    </row>
    <row r="78" spans="1:13" x14ac:dyDescent="0.2">
      <c r="A78" s="45"/>
      <c r="B78" s="17"/>
      <c r="C78" s="17"/>
    </row>
    <row r="79" spans="1:13" x14ac:dyDescent="0.2">
      <c r="B79" s="2"/>
      <c r="C79" s="2"/>
      <c r="D79" s="3"/>
      <c r="E79" s="3"/>
      <c r="F79" s="2"/>
      <c r="K79" s="3"/>
      <c r="L79" s="3"/>
      <c r="M79" s="3"/>
    </row>
    <row r="80" spans="1:13" x14ac:dyDescent="0.2">
      <c r="B80" s="2"/>
      <c r="C80" s="2"/>
      <c r="D80" s="3"/>
      <c r="E80" s="3"/>
      <c r="F80" s="2"/>
      <c r="K80" s="3"/>
      <c r="L80" s="3"/>
      <c r="M80" s="3"/>
    </row>
    <row r="81" spans="1:14" x14ac:dyDescent="0.2">
      <c r="F81" s="2"/>
    </row>
    <row r="82" spans="1:14" x14ac:dyDescent="0.2">
      <c r="F82" s="2"/>
    </row>
    <row r="83" spans="1:14" x14ac:dyDescent="0.2">
      <c r="A83" s="9"/>
      <c r="B83" s="9"/>
      <c r="C83" s="9"/>
    </row>
    <row r="84" spans="1:14" x14ac:dyDescent="0.2">
      <c r="A84" s="13"/>
      <c r="B84" s="13"/>
      <c r="C84" s="13"/>
      <c r="D84" s="4"/>
      <c r="E84" s="4"/>
      <c r="K84" s="4"/>
      <c r="L84" s="4"/>
      <c r="M84" s="4"/>
    </row>
    <row r="85" spans="1:14" x14ac:dyDescent="0.2">
      <c r="A85" s="13"/>
      <c r="D85" s="3"/>
      <c r="E85" s="3"/>
      <c r="F85" s="6"/>
      <c r="K85" s="3"/>
      <c r="L85" s="3"/>
      <c r="M85" s="3"/>
    </row>
    <row r="86" spans="1:14" x14ac:dyDescent="0.2">
      <c r="F86" s="2"/>
    </row>
    <row r="87" spans="1:14" x14ac:dyDescent="0.2">
      <c r="F87" s="2"/>
    </row>
    <row r="88" spans="1:14" x14ac:dyDescent="0.2">
      <c r="A88" s="9"/>
      <c r="B88" s="9"/>
      <c r="C88" s="9"/>
    </row>
    <row r="89" spans="1:14" x14ac:dyDescent="0.2">
      <c r="A89" s="13"/>
      <c r="B89" s="13"/>
      <c r="C89" s="13"/>
      <c r="D89" s="14"/>
      <c r="E89" s="14"/>
      <c r="F89" s="13"/>
      <c r="G89" s="13"/>
      <c r="H89" s="13"/>
      <c r="I89" s="13"/>
      <c r="J89" s="13"/>
      <c r="K89" s="14"/>
      <c r="L89" s="14"/>
      <c r="M89" s="14"/>
      <c r="N89" s="13"/>
    </row>
    <row r="90" spans="1:14" x14ac:dyDescent="0.2">
      <c r="A90" s="7"/>
      <c r="B90" s="7"/>
      <c r="C90" s="7"/>
      <c r="D90" s="8"/>
      <c r="E90" s="8"/>
      <c r="F90" s="2"/>
      <c r="K90" s="8"/>
      <c r="L90" s="8"/>
      <c r="M90" s="8"/>
    </row>
    <row r="91" spans="1:14" x14ac:dyDescent="0.2">
      <c r="A91" s="7"/>
      <c r="B91" s="7"/>
      <c r="C91" s="7"/>
    </row>
  </sheetData>
  <phoneticPr fontId="4" type="noConversion"/>
  <pageMargins left="0.75" right="0.75" top="1" bottom="1" header="0.5" footer="0.5"/>
  <pageSetup paperSize="5" scale="82" orientation="landscape" r:id="rId1"/>
  <headerFooter alignWithMargins="0">
    <oddHeader>&amp;C&amp;"Arial,Bold"REMEDIATION MASTER CONTRACT - CATEGORY A - EVALUATION TALLY
May 2018</oddHeader>
  </headerFooter>
  <rowBreaks count="1" manualBreakCount="1">
    <brk id="3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Tally</vt:lpstr>
      <vt:lpstr>Sheet1</vt:lpstr>
      <vt:lpstr>Tally!Print_Area</vt:lpstr>
    </vt:vector>
  </TitlesOfParts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Heininger, Mary</cp:lastModifiedBy>
  <cp:lastPrinted>2018-05-14T20:49:17Z</cp:lastPrinted>
  <dcterms:created xsi:type="dcterms:W3CDTF">2007-07-06T13:08:54Z</dcterms:created>
  <dcterms:modified xsi:type="dcterms:W3CDTF">2018-05-14T21:01:18Z</dcterms:modified>
</cp:coreProperties>
</file>