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476" windowWidth="6405" windowHeight="6975" tabRatio="550" activeTab="11"/>
  </bookViews>
  <sheets>
    <sheet name="VOC1" sheetId="1" r:id="rId1"/>
    <sheet name="VOC2" sheetId="2" r:id="rId2"/>
    <sheet name="SWVOC1" sheetId="3" r:id="rId3"/>
    <sheet name="SWPost96" sheetId="4" r:id="rId4"/>
    <sheet name="SWVOC3" sheetId="5" r:id="rId5"/>
    <sheet name="MW302D (2)" sheetId="6" r:id="rId6"/>
    <sheet name="MW302S" sheetId="7" r:id="rId7"/>
    <sheet name="MW302D" sheetId="8" r:id="rId8"/>
    <sheet name="12DCA" sheetId="9" r:id="rId9"/>
    <sheet name="H2O" sheetId="10" r:id="rId10"/>
    <sheet name="Table00" sheetId="11" r:id="rId11"/>
    <sheet name="Oakgrove" sheetId="12" r:id="rId12"/>
  </sheets>
  <definedNames>
    <definedName name="IROW">'Oakgrove'!$CI$8629</definedName>
    <definedName name="_xlnm.Print_Titles" localSheetId="11">'Oakgrove'!$A:$B,'Oakgrove'!$1:$2</definedName>
    <definedName name="_xlnm.Print_Titles" localSheetId="10">'Table00'!$A:$D,'Table00'!$1:$5</definedName>
  </definedNames>
  <calcPr fullCalcOnLoad="1"/>
</workbook>
</file>

<file path=xl/sharedStrings.xml><?xml version="1.0" encoding="utf-8"?>
<sst xmlns="http://schemas.openxmlformats.org/spreadsheetml/2006/main" count="1817" uniqueCount="252">
  <si>
    <t>Oak Grove Sanitary Landfill</t>
  </si>
  <si>
    <t>Acetone</t>
  </si>
  <si>
    <t>Acrolein</t>
  </si>
  <si>
    <t>Allyl Chloride</t>
  </si>
  <si>
    <t>Benzene</t>
  </si>
  <si>
    <t>Bromodichloromethane</t>
  </si>
  <si>
    <t>Bromoform</t>
  </si>
  <si>
    <t>Bromomethane</t>
  </si>
  <si>
    <t>2 Butanone</t>
  </si>
  <si>
    <t>n-Butylbenzene</t>
  </si>
  <si>
    <t>sec-Butylbenzene</t>
  </si>
  <si>
    <t>tert-Butylbenzene</t>
  </si>
  <si>
    <t>Carbon Disulfide</t>
  </si>
  <si>
    <t>Carbon Tetrachloride</t>
  </si>
  <si>
    <t>Chlorobenzene</t>
  </si>
  <si>
    <t>Chlorodibromomethane</t>
  </si>
  <si>
    <t>Chloroethane</t>
  </si>
  <si>
    <t>Chloroethylvinyl Ether 2</t>
  </si>
  <si>
    <t>Chloroform</t>
  </si>
  <si>
    <t>Chloromethane</t>
  </si>
  <si>
    <t>2-Chlorotoluene</t>
  </si>
  <si>
    <t>Cumene</t>
  </si>
  <si>
    <t>1,2 Dibromoethane (EDB)</t>
  </si>
  <si>
    <t>Dibromomethane</t>
  </si>
  <si>
    <t>1,1 Dichloro 1-propene</t>
  </si>
  <si>
    <t>2,3 Dichloro 1-propene</t>
  </si>
  <si>
    <t>1,2 Dichlorobenzene</t>
  </si>
  <si>
    <t>1,3 Dichlorobenzene</t>
  </si>
  <si>
    <t>1,4 Dichlorobenzene</t>
  </si>
  <si>
    <t>Dichlorodifluoromethane</t>
  </si>
  <si>
    <t>1,1 Dichloroethane</t>
  </si>
  <si>
    <t>1,2 Dichloroethane</t>
  </si>
  <si>
    <t>1,1 Dichloroethylene</t>
  </si>
  <si>
    <t>1,2 Dichloroethylene cis</t>
  </si>
  <si>
    <t>1,2 Dichloroethylene trans</t>
  </si>
  <si>
    <t>1,2 Dichloroethylene Total</t>
  </si>
  <si>
    <t>Dichlorofluoromethane</t>
  </si>
  <si>
    <t>1,2 Dichloropropane</t>
  </si>
  <si>
    <t>1,3 Dichloropropane</t>
  </si>
  <si>
    <t>2,2 Dichloropropane</t>
  </si>
  <si>
    <t>1,3 Dichloropropene cis</t>
  </si>
  <si>
    <t>1,3 Dichloropropene trans</t>
  </si>
  <si>
    <t>Ethyl Benzene</t>
  </si>
  <si>
    <t>Ethyl Ether</t>
  </si>
  <si>
    <t>Isopropylbenzene</t>
  </si>
  <si>
    <t>p-Isopropyltoluene</t>
  </si>
  <si>
    <t>Methyl Ethyl Ketone</t>
  </si>
  <si>
    <t>Methyl Isobutyl Ketone</t>
  </si>
  <si>
    <t>Methyl tertiary butyl ether</t>
  </si>
  <si>
    <t>Methylene Chloride</t>
  </si>
  <si>
    <t>4-Methyl-2-Pentanone</t>
  </si>
  <si>
    <t>Naphthalene</t>
  </si>
  <si>
    <t>1,1,1,2 Tetrachloroethane</t>
  </si>
  <si>
    <t>1,1,2,2 Tetrachloroethane</t>
  </si>
  <si>
    <t>1,1,2,2 Tetrachloroethylene</t>
  </si>
  <si>
    <t>Tetrahydrofuran</t>
  </si>
  <si>
    <t>Toluene</t>
  </si>
  <si>
    <t>1,1,1 Trichloroethane</t>
  </si>
  <si>
    <t>1,1,2 Trichloroethane</t>
  </si>
  <si>
    <t>1,1,2 Trichloroethylene</t>
  </si>
  <si>
    <t>Trichlorofluoromethane</t>
  </si>
  <si>
    <t>1,2,3 Trichloropropane</t>
  </si>
  <si>
    <t>1,1,2 Trichlorotrifluoroethane</t>
  </si>
  <si>
    <t>1,2,4-Trimethylbenzene</t>
  </si>
  <si>
    <t>1,3,5-Trimethylbenzene</t>
  </si>
  <si>
    <t>Vinyl Chloride</t>
  </si>
  <si>
    <t>Xylenes m,p,o</t>
  </si>
  <si>
    <t>TOTAL VOCS</t>
  </si>
  <si>
    <t>No. of VOCs</t>
  </si>
  <si>
    <t>Arsenic</t>
  </si>
  <si>
    <t>Barium</t>
  </si>
  <si>
    <t>Cadmium</t>
  </si>
  <si>
    <t>Chromium</t>
  </si>
  <si>
    <t>Copper</t>
  </si>
  <si>
    <t>Iron (Fe2)</t>
  </si>
  <si>
    <t>Iron</t>
  </si>
  <si>
    <t>Lead</t>
  </si>
  <si>
    <t>Manganese</t>
  </si>
  <si>
    <t>Mercury</t>
  </si>
  <si>
    <t>Nickel</t>
  </si>
  <si>
    <t>Zinc</t>
  </si>
  <si>
    <t>Depth to Water</t>
  </si>
  <si>
    <t>T.O.C. Elevation</t>
  </si>
  <si>
    <t>Elevation Water</t>
  </si>
  <si>
    <t>Dissolved Oxygen</t>
  </si>
  <si>
    <t>Tubidity</t>
  </si>
  <si>
    <t>Spec. Conductance</t>
  </si>
  <si>
    <t>Field pH</t>
  </si>
  <si>
    <t>Dissolved methane</t>
  </si>
  <si>
    <t>Dissolved ethene</t>
  </si>
  <si>
    <t>Dissolved ethane</t>
  </si>
  <si>
    <t>Total Organic Carbon</t>
  </si>
  <si>
    <t>lab pH</t>
  </si>
  <si>
    <t>Alkalinity</t>
  </si>
  <si>
    <t>Total suspended solids</t>
  </si>
  <si>
    <t>TDS</t>
  </si>
  <si>
    <t>Chloride</t>
  </si>
  <si>
    <t>Sulfate</t>
  </si>
  <si>
    <t>Sulfide (H2S)</t>
  </si>
  <si>
    <t xml:space="preserve">Nitrite Nitrogen Total </t>
  </si>
  <si>
    <t xml:space="preserve">Nitrite Nitrogen Dissolved </t>
  </si>
  <si>
    <t xml:space="preserve">Nitrate+Nitrite N Total </t>
  </si>
  <si>
    <t>Nitrate+Nitrite N Dissolved</t>
  </si>
  <si>
    <t>Ammonia Nitrogen Total</t>
  </si>
  <si>
    <t>Ammonia nitrogen Dissolved</t>
  </si>
  <si>
    <t>Orthophosphate, Total</t>
  </si>
  <si>
    <t>WELL NUMBER</t>
  </si>
  <si>
    <t>SAMPLE DATE</t>
  </si>
  <si>
    <t>Sample ID No.</t>
  </si>
  <si>
    <t>LABORATORY</t>
  </si>
  <si>
    <t>ug/L</t>
  </si>
  <si>
    <t>mg/L</t>
  </si>
  <si>
    <t>s.u.</t>
  </si>
  <si>
    <t>OLD I.L.=</t>
  </si>
  <si>
    <t>NEW RAL=</t>
  </si>
  <si>
    <t>NEW HRL=</t>
  </si>
  <si>
    <t>MW-301D</t>
  </si>
  <si>
    <t>ORTEK</t>
  </si>
  <si>
    <t>MDH</t>
  </si>
  <si>
    <t>130*</t>
  </si>
  <si>
    <t>NA</t>
  </si>
  <si>
    <t>ND</t>
  </si>
  <si>
    <t>&lt;.003</t>
  </si>
  <si>
    <t>&lt;.002</t>
  </si>
  <si>
    <t>&lt;0.1</t>
  </si>
  <si>
    <t>&lt;0.5</t>
  </si>
  <si>
    <t>&lt;10</t>
  </si>
  <si>
    <t>&lt;1</t>
  </si>
  <si>
    <t>&lt;0.02</t>
  </si>
  <si>
    <t>&lt;0.01</t>
  </si>
  <si>
    <t>&lt;0.05</t>
  </si>
  <si>
    <t>MW-301S</t>
  </si>
  <si>
    <t>29*</t>
  </si>
  <si>
    <t>86*</t>
  </si>
  <si>
    <t>170*</t>
  </si>
  <si>
    <t>110*</t>
  </si>
  <si>
    <t>380*</t>
  </si>
  <si>
    <t>460*</t>
  </si>
  <si>
    <t>470*</t>
  </si>
  <si>
    <t>200*</t>
  </si>
  <si>
    <t>740*</t>
  </si>
  <si>
    <t>&lt;5</t>
  </si>
  <si>
    <t>MW-302D</t>
  </si>
  <si>
    <t>23*</t>
  </si>
  <si>
    <t>72*</t>
  </si>
  <si>
    <t>MW-302S</t>
  </si>
  <si>
    <t>36*</t>
  </si>
  <si>
    <t>MW-303D</t>
  </si>
  <si>
    <t>67*</t>
  </si>
  <si>
    <t>MW-303S</t>
  </si>
  <si>
    <t>MW-304D</t>
  </si>
  <si>
    <t>99*</t>
  </si>
  <si>
    <t>&lt;.001</t>
  </si>
  <si>
    <t>MW-304SR</t>
  </si>
  <si>
    <t>MW-305D</t>
  </si>
  <si>
    <t>MW-305S</t>
  </si>
  <si>
    <t>MW-306</t>
  </si>
  <si>
    <t>MW-306S</t>
  </si>
  <si>
    <t>MW-307D</t>
  </si>
  <si>
    <t>MW-307S</t>
  </si>
  <si>
    <t>MW-308</t>
  </si>
  <si>
    <t>MW-309</t>
  </si>
  <si>
    <t>MW-310</t>
  </si>
  <si>
    <t>MW-401</t>
  </si>
  <si>
    <t>MW-402</t>
  </si>
  <si>
    <t>MW-403</t>
  </si>
  <si>
    <t>NS</t>
  </si>
  <si>
    <t>MW-502</t>
  </si>
  <si>
    <t>350*</t>
  </si>
  <si>
    <t>79*</t>
  </si>
  <si>
    <t>&lt; 0.1</t>
  </si>
  <si>
    <t>MW-503</t>
  </si>
  <si>
    <t>frozen</t>
  </si>
  <si>
    <t>MW-504</t>
  </si>
  <si>
    <t>48*</t>
  </si>
  <si>
    <t>MW-602</t>
  </si>
  <si>
    <t>MW-603</t>
  </si>
  <si>
    <t>MW-605</t>
  </si>
  <si>
    <t>MW-606</t>
  </si>
  <si>
    <t>MW-607</t>
  </si>
  <si>
    <t>MW-608</t>
  </si>
  <si>
    <t>MW-701</t>
  </si>
  <si>
    <t>MSW-1</t>
  </si>
  <si>
    <t>MSW-3</t>
  </si>
  <si>
    <t>MSW-4</t>
  </si>
  <si>
    <t>MSW-6</t>
  </si>
  <si>
    <t>SW-SE</t>
  </si>
  <si>
    <t>&gt; 1000</t>
  </si>
  <si>
    <t>SW-S</t>
  </si>
  <si>
    <t>SW-SW</t>
  </si>
  <si>
    <t>SW-1</t>
  </si>
  <si>
    <t>SW-2</t>
  </si>
  <si>
    <t>SW-3</t>
  </si>
  <si>
    <t>SW-4</t>
  </si>
  <si>
    <t>SW-5</t>
  </si>
  <si>
    <t>SW-6</t>
  </si>
  <si>
    <t>SW-7</t>
  </si>
  <si>
    <t>SW-8</t>
  </si>
  <si>
    <t>SW-9</t>
  </si>
  <si>
    <t>SW-10</t>
  </si>
  <si>
    <t>SW-11</t>
  </si>
  <si>
    <t>SW-12</t>
  </si>
  <si>
    <t>SW-13</t>
  </si>
  <si>
    <t>SW-14</t>
  </si>
  <si>
    <t>SW-15</t>
  </si>
  <si>
    <t>SSW-1</t>
  </si>
  <si>
    <t>SSW-2</t>
  </si>
  <si>
    <t>SSW-3</t>
  </si>
  <si>
    <t>SSW-4</t>
  </si>
  <si>
    <t>SSW-5</t>
  </si>
  <si>
    <t>SSW-6</t>
  </si>
  <si>
    <t>SSW-7</t>
  </si>
  <si>
    <t>SSW-8</t>
  </si>
  <si>
    <t>SSW-9</t>
  </si>
  <si>
    <t>SSW-10</t>
  </si>
  <si>
    <t>SSW-11</t>
  </si>
  <si>
    <t>SSW-12</t>
  </si>
  <si>
    <t>SSW-13</t>
  </si>
  <si>
    <t>SSW-14</t>
  </si>
  <si>
    <t>SSW-15</t>
  </si>
  <si>
    <t>TRIP BLANK</t>
  </si>
  <si>
    <t>FIELD BLANK</t>
  </si>
  <si>
    <t>ORTEX</t>
  </si>
  <si>
    <t>&lt;4</t>
  </si>
  <si>
    <t>LAB BLANK</t>
  </si>
  <si>
    <t>MAXIMUM CONCENTRATION</t>
  </si>
  <si>
    <t>IL EXCEEDANCE</t>
  </si>
  <si>
    <t>RAL EXCEEDANCE</t>
  </si>
  <si>
    <t xml:space="preserve"> # VOC HRL EXCEEDANCES</t>
  </si>
  <si>
    <t>HRL EXCEEDANCE</t>
  </si>
  <si>
    <t xml:space="preserve"> # METALS HRL EXCEEDANCES</t>
  </si>
  <si>
    <t>MVTL order</t>
  </si>
  <si>
    <t>alpha order</t>
  </si>
  <si>
    <t>WMI order</t>
  </si>
  <si>
    <t>MDH order</t>
  </si>
  <si>
    <t>NE Tech order</t>
  </si>
  <si>
    <t>Braun order</t>
  </si>
  <si>
    <t>PACE order</t>
  </si>
  <si>
    <t>CompuChem order</t>
  </si>
  <si>
    <t>Ortek order</t>
  </si>
  <si>
    <t>CDM order</t>
  </si>
  <si>
    <t>&lt;0.10</t>
  </si>
  <si>
    <t>&lt;0.50</t>
  </si>
  <si>
    <t>&lt;1.0</t>
  </si>
  <si>
    <t>&lt;5.0</t>
  </si>
  <si>
    <t>300*</t>
  </si>
  <si>
    <t>340*</t>
  </si>
  <si>
    <t xml:space="preserve"> </t>
  </si>
  <si>
    <t>Well</t>
  </si>
  <si>
    <t>Number</t>
  </si>
  <si>
    <t>Date</t>
  </si>
  <si>
    <t>Lab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</si>
</sst>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;;;"/>
    <numFmt numFmtId="168" formatCode="mm/dd/yy"/>
    <numFmt numFmtId="169" formatCode="mmm\-dd\-yy"/>
  </numFmts>
  <fonts count="1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color indexed="18"/>
      <name val="Arial"/>
      <family val="0"/>
    </font>
    <font>
      <sz val="10"/>
      <color indexed="18"/>
      <name val="Courier"/>
      <family val="0"/>
    </font>
    <font>
      <b/>
      <sz val="10"/>
      <color indexed="18"/>
      <name val="Arial"/>
      <family val="0"/>
    </font>
    <font>
      <b/>
      <sz val="12"/>
      <name val="MS Sans Serif"/>
      <family val="0"/>
    </font>
    <font>
      <b/>
      <sz val="24"/>
      <name val="MS Sans Serif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9"/>
      <color indexed="18"/>
      <name val="Arial"/>
      <family val="0"/>
    </font>
    <font>
      <b/>
      <sz val="10"/>
      <name val="Courier"/>
      <family val="3"/>
    </font>
    <font>
      <sz val="8"/>
      <color indexed="12"/>
      <name val="Arial"/>
      <family val="0"/>
    </font>
    <font>
      <sz val="11"/>
      <name val="Times New Roman"/>
      <family val="0"/>
    </font>
    <font>
      <sz val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6">
    <xf numFmtId="164" fontId="0" fillId="0" borderId="0" xfId="0" applyAlignment="1">
      <alignment/>
    </xf>
    <xf numFmtId="14" fontId="5" fillId="0" borderId="0" xfId="0" applyNumberFormat="1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 applyProtection="1">
      <alignment horizontal="center" vertical="center"/>
      <protection locked="0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 vertical="center" textRotation="90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 vertical="center"/>
    </xf>
    <xf numFmtId="14" fontId="5" fillId="0" borderId="1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14" fontId="5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 applyProtection="1">
      <alignment horizontal="center" vertical="center" textRotation="90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left" vertical="center" wrapText="1"/>
      <protection locked="0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2" fillId="0" borderId="0" xfId="0" applyNumberFormat="1" applyFont="1" applyAlignment="1" applyProtection="1">
      <alignment horizontal="center" vertical="center" textRotation="90"/>
      <protection locked="0"/>
    </xf>
    <xf numFmtId="2" fontId="12" fillId="0" borderId="0" xfId="0" applyNumberFormat="1" applyFont="1" applyAlignment="1" applyProtection="1">
      <alignment horizontal="center" vertical="center" textRotation="90"/>
      <protection locked="0"/>
    </xf>
    <xf numFmtId="0" fontId="12" fillId="0" borderId="0" xfId="0" applyNumberFormat="1" applyFont="1" applyAlignment="1">
      <alignment horizontal="center" vertical="center" textRotation="90"/>
    </xf>
    <xf numFmtId="166" fontId="14" fillId="0" borderId="0" xfId="0" applyNumberFormat="1" applyFont="1" applyBorder="1" applyAlignment="1" applyProtection="1">
      <alignment horizontal="right"/>
      <protection locked="0"/>
    </xf>
    <xf numFmtId="165" fontId="14" fillId="0" borderId="0" xfId="0" applyNumberFormat="1" applyFont="1" applyAlignment="1" applyProtection="1">
      <alignment horizontal="right"/>
      <protection locked="0"/>
    </xf>
    <xf numFmtId="165" fontId="14" fillId="0" borderId="0" xfId="0" applyNumberFormat="1" applyFont="1" applyBorder="1" applyAlignment="1" applyProtection="1">
      <alignment horizontal="right"/>
      <protection locked="0"/>
    </xf>
    <xf numFmtId="2" fontId="5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166" fontId="14" fillId="0" borderId="0" xfId="0" applyNumberFormat="1" applyFont="1" applyAlignment="1">
      <alignment/>
    </xf>
    <xf numFmtId="0" fontId="12" fillId="0" borderId="2" xfId="0" applyNumberFormat="1" applyFont="1" applyBorder="1" applyAlignment="1" applyProtection="1">
      <alignment horizontal="center" vertical="center" textRotation="90"/>
      <protection locked="0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 textRotation="90"/>
      <protection locked="0"/>
    </xf>
    <xf numFmtId="0" fontId="12" fillId="0" borderId="4" xfId="0" applyNumberFormat="1" applyFont="1" applyBorder="1" applyAlignment="1" applyProtection="1">
      <alignment horizontal="center" vertical="center" textRotation="90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 textRotation="90"/>
      <protection locked="0"/>
    </xf>
    <xf numFmtId="0" fontId="14" fillId="0" borderId="0" xfId="0" applyNumberFormat="1" applyFont="1" applyAlignment="1" applyProtection="1">
      <alignment horizontal="center" vertical="center" textRotation="90"/>
      <protection locked="0"/>
    </xf>
    <xf numFmtId="0" fontId="1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center" vertical="center" textRotation="90"/>
    </xf>
    <xf numFmtId="0" fontId="1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center"/>
    </xf>
    <xf numFmtId="164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165" fontId="14" fillId="0" borderId="0" xfId="0" applyNumberFormat="1" applyFont="1" applyAlignment="1" applyProtection="1">
      <alignment horizontal="right"/>
      <protection locked="0"/>
    </xf>
    <xf numFmtId="165" fontId="14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 applyProtection="1">
      <alignment horizontal="right"/>
      <protection locked="0"/>
    </xf>
    <xf numFmtId="165" fontId="16" fillId="0" borderId="0" xfId="0" applyNumberFormat="1" applyFont="1" applyAlignment="1" applyProtection="1">
      <alignment horizontal="right"/>
      <protection locked="0"/>
    </xf>
    <xf numFmtId="165" fontId="16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Alignment="1">
      <alignment/>
    </xf>
    <xf numFmtId="14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4" fontId="14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 vertical="center" textRotation="90"/>
      <protection locked="0"/>
    </xf>
    <xf numFmtId="0" fontId="14" fillId="0" borderId="2" xfId="0" applyNumberFormat="1" applyFont="1" applyBorder="1" applyAlignment="1" applyProtection="1">
      <alignment horizontal="center" vertical="center" textRotation="90"/>
      <protection locked="0"/>
    </xf>
    <xf numFmtId="0" fontId="14" fillId="0" borderId="4" xfId="0" applyNumberFormat="1" applyFont="1" applyBorder="1" applyAlignment="1" applyProtection="1">
      <alignment horizontal="center" vertical="center" textRotation="90"/>
      <protection locked="0"/>
    </xf>
    <xf numFmtId="2" fontId="14" fillId="0" borderId="0" xfId="0" applyNumberFormat="1" applyFont="1" applyAlignment="1" applyProtection="1">
      <alignment horizontal="center" vertical="center" textRotation="90"/>
      <protection locked="0"/>
    </xf>
    <xf numFmtId="0" fontId="14" fillId="0" borderId="1" xfId="0" applyNumberFormat="1" applyFont="1" applyBorder="1" applyAlignment="1" applyProtection="1">
      <alignment horizontal="center"/>
      <protection locked="0"/>
    </xf>
    <xf numFmtId="14" fontId="14" fillId="0" borderId="1" xfId="0" applyNumberFormat="1" applyFont="1" applyBorder="1" applyAlignment="1" applyProtection="1">
      <alignment horizontal="center"/>
      <protection locked="0"/>
    </xf>
    <xf numFmtId="1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 applyProtection="1">
      <alignment horizontal="center"/>
      <protection locked="0"/>
    </xf>
    <xf numFmtId="0" fontId="14" fillId="0" borderId="5" xfId="0" applyNumberFormat="1" applyFont="1" applyBorder="1" applyAlignment="1" applyProtection="1">
      <alignment horizontal="center"/>
      <protection locked="0"/>
    </xf>
    <xf numFmtId="2" fontId="14" fillId="0" borderId="1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14" fillId="0" borderId="2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horizontal="center"/>
      <protection locked="0"/>
    </xf>
    <xf numFmtId="0" fontId="14" fillId="0" borderId="1" xfId="0" applyNumberFormat="1" applyFont="1" applyBorder="1" applyAlignment="1">
      <alignment horizontal="center"/>
    </xf>
    <xf numFmtId="164" fontId="14" fillId="0" borderId="3" xfId="0" applyFont="1" applyBorder="1" applyAlignment="1">
      <alignment horizontal="center"/>
    </xf>
    <xf numFmtId="164" fontId="14" fillId="0" borderId="5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1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6" fontId="14" fillId="0" borderId="0" xfId="0" applyNumberFormat="1" applyFont="1" applyBorder="1" applyAlignment="1" applyProtection="1">
      <alignment horizontal="center"/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Oak Grove SLF Total VOC Conc. Trends @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1875"/>
          <c:w val="0.7947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MW-301D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Oakgrove!$B$6:$B$29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34277</c:v>
                </c:pt>
                <c:pt idx="7">
                  <c:v>34435</c:v>
                </c:pt>
                <c:pt idx="8">
                  <c:v>34526</c:v>
                </c:pt>
                <c:pt idx="9">
                  <c:v>34979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36031</c:v>
                </c:pt>
                <c:pt idx="16">
                  <c:v>36075</c:v>
                </c:pt>
                <c:pt idx="17">
                  <c:v>36242</c:v>
                </c:pt>
                <c:pt idx="18">
                  <c:v>36362</c:v>
                </c:pt>
                <c:pt idx="19">
                  <c:v>36486</c:v>
                </c:pt>
                <c:pt idx="20">
                  <c:v>36663</c:v>
                </c:pt>
                <c:pt idx="21">
                  <c:v>36725</c:v>
                </c:pt>
                <c:pt idx="22">
                  <c:v>36797</c:v>
                </c:pt>
              </c:strCache>
            </c:strRef>
          </c:xVal>
          <c:yVal>
            <c:numRef>
              <c:f>Oakgrove!$BS$6:$BS$29</c:f>
              <c:numCache>
                <c:ptCount val="24"/>
                <c:pt idx="0">
                  <c:v>0</c:v>
                </c:pt>
                <c:pt idx="1">
                  <c:v>13.25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29</c:v>
                </c:pt>
                <c:pt idx="6">
                  <c:v>16</c:v>
                </c:pt>
                <c:pt idx="7">
                  <c:v>20</c:v>
                </c:pt>
                <c:pt idx="8">
                  <c:v>16</c:v>
                </c:pt>
                <c:pt idx="9">
                  <c:v>19.200000000000003</c:v>
                </c:pt>
                <c:pt idx="10">
                  <c:v>46</c:v>
                </c:pt>
                <c:pt idx="11">
                  <c:v>29.7</c:v>
                </c:pt>
                <c:pt idx="12">
                  <c:v>32.3</c:v>
                </c:pt>
                <c:pt idx="13">
                  <c:v>12.1</c:v>
                </c:pt>
                <c:pt idx="14">
                  <c:v>63.9</c:v>
                </c:pt>
                <c:pt idx="15">
                  <c:v>43.199999999999996</c:v>
                </c:pt>
                <c:pt idx="16">
                  <c:v>27.7</c:v>
                </c:pt>
                <c:pt idx="17">
                  <c:v>13.2</c:v>
                </c:pt>
                <c:pt idx="18">
                  <c:v>19.6</c:v>
                </c:pt>
                <c:pt idx="19">
                  <c:v>17.8</c:v>
                </c:pt>
                <c:pt idx="20">
                  <c:v>10.5</c:v>
                </c:pt>
                <c:pt idx="21">
                  <c:v>15.3</c:v>
                </c:pt>
                <c:pt idx="22">
                  <c:v>10.799999999999999</c:v>
                </c:pt>
              </c:numCache>
            </c:numRef>
          </c:yVal>
          <c:smooth val="0"/>
        </c:ser>
        <c:ser>
          <c:idx val="1"/>
          <c:order val="1"/>
          <c:tx>
            <c:v>MW-302D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Oakgrove!$B$54:$B$77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36026</c:v>
                </c:pt>
                <c:pt idx="16">
                  <c:v>36075</c:v>
                </c:pt>
                <c:pt idx="17">
                  <c:v>36215</c:v>
                </c:pt>
                <c:pt idx="18">
                  <c:v>36362</c:v>
                </c:pt>
                <c:pt idx="19">
                  <c:v>36486</c:v>
                </c:pt>
                <c:pt idx="20">
                  <c:v>36662</c:v>
                </c:pt>
                <c:pt idx="21">
                  <c:v>36724</c:v>
                </c:pt>
                <c:pt idx="22">
                  <c:v>36798</c:v>
                </c:pt>
              </c:strCache>
            </c:strRef>
          </c:xVal>
          <c:yVal>
            <c:numRef>
              <c:f>Oakgrove!$BS$54:$BS$77</c:f>
              <c:numCache>
                <c:ptCount val="24"/>
                <c:pt idx="0">
                  <c:v>0</c:v>
                </c:pt>
                <c:pt idx="1">
                  <c:v>535.04</c:v>
                </c:pt>
                <c:pt idx="2">
                  <c:v>311</c:v>
                </c:pt>
                <c:pt idx="3">
                  <c:v>342</c:v>
                </c:pt>
                <c:pt idx="4">
                  <c:v>235</c:v>
                </c:pt>
                <c:pt idx="5">
                  <c:v>643</c:v>
                </c:pt>
                <c:pt idx="6">
                  <c:v>555</c:v>
                </c:pt>
                <c:pt idx="7">
                  <c:v>344</c:v>
                </c:pt>
                <c:pt idx="8">
                  <c:v>303</c:v>
                </c:pt>
                <c:pt idx="9">
                  <c:v>377</c:v>
                </c:pt>
                <c:pt idx="10">
                  <c:v>973.3</c:v>
                </c:pt>
                <c:pt idx="11">
                  <c:v>488</c:v>
                </c:pt>
                <c:pt idx="12">
                  <c:v>669</c:v>
                </c:pt>
                <c:pt idx="13">
                  <c:v>698</c:v>
                </c:pt>
                <c:pt idx="14">
                  <c:v>1154</c:v>
                </c:pt>
                <c:pt idx="15">
                  <c:v>904</c:v>
                </c:pt>
                <c:pt idx="16">
                  <c:v>1016</c:v>
                </c:pt>
                <c:pt idx="18">
                  <c:v>689.6</c:v>
                </c:pt>
                <c:pt idx="19">
                  <c:v>876</c:v>
                </c:pt>
                <c:pt idx="20">
                  <c:v>695.6999999999999</c:v>
                </c:pt>
                <c:pt idx="22">
                  <c:v>479</c:v>
                </c:pt>
              </c:numCache>
            </c:numRef>
          </c:yVal>
          <c:smooth val="0"/>
        </c:ser>
        <c:ser>
          <c:idx val="2"/>
          <c:order val="2"/>
          <c:tx>
            <c:v>MW-303D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Oakgrove!$B$101:$B$124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33892</c:v>
                </c:pt>
                <c:pt idx="6">
                  <c:v>34277</c:v>
                </c:pt>
                <c:pt idx="7">
                  <c:v>34436</c:v>
                </c:pt>
                <c:pt idx="8">
                  <c:v>34527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36026</c:v>
                </c:pt>
                <c:pt idx="16">
                  <c:v>36075</c:v>
                </c:pt>
                <c:pt idx="17">
                  <c:v>36215</c:v>
                </c:pt>
                <c:pt idx="18">
                  <c:v>36362</c:v>
                </c:pt>
                <c:pt idx="19">
                  <c:v>36486</c:v>
                </c:pt>
                <c:pt idx="20">
                  <c:v>36663</c:v>
                </c:pt>
                <c:pt idx="21">
                  <c:v>36724</c:v>
                </c:pt>
                <c:pt idx="22">
                  <c:v>36798</c:v>
                </c:pt>
              </c:strCache>
            </c:strRef>
          </c:xVal>
          <c:yVal>
            <c:numRef>
              <c:f>Oakgrove!$BS$101:$BS$124</c:f>
              <c:numCache>
                <c:ptCount val="24"/>
                <c:pt idx="0">
                  <c:v>0</c:v>
                </c:pt>
                <c:pt idx="1">
                  <c:v>150.3</c:v>
                </c:pt>
                <c:pt idx="2">
                  <c:v>208</c:v>
                </c:pt>
                <c:pt idx="3">
                  <c:v>190</c:v>
                </c:pt>
                <c:pt idx="4">
                  <c:v>233</c:v>
                </c:pt>
                <c:pt idx="5">
                  <c:v>491</c:v>
                </c:pt>
                <c:pt idx="6">
                  <c:v>158</c:v>
                </c:pt>
                <c:pt idx="7">
                  <c:v>87.6</c:v>
                </c:pt>
                <c:pt idx="8">
                  <c:v>49</c:v>
                </c:pt>
                <c:pt idx="9">
                  <c:v>28.599999999999998</c:v>
                </c:pt>
                <c:pt idx="10">
                  <c:v>91.30000000000001</c:v>
                </c:pt>
                <c:pt idx="11">
                  <c:v>106.10000000000001</c:v>
                </c:pt>
                <c:pt idx="12">
                  <c:v>100.2</c:v>
                </c:pt>
                <c:pt idx="13">
                  <c:v>99.4</c:v>
                </c:pt>
                <c:pt idx="14">
                  <c:v>421.50000000000006</c:v>
                </c:pt>
                <c:pt idx="15">
                  <c:v>155.60000000000002</c:v>
                </c:pt>
                <c:pt idx="16">
                  <c:v>143.4</c:v>
                </c:pt>
                <c:pt idx="17">
                  <c:v>198.39999999999995</c:v>
                </c:pt>
                <c:pt idx="18">
                  <c:v>102.10000000000001</c:v>
                </c:pt>
                <c:pt idx="19">
                  <c:v>106.3</c:v>
                </c:pt>
                <c:pt idx="20">
                  <c:v>431.5</c:v>
                </c:pt>
                <c:pt idx="21">
                  <c:v>247.09999999999997</c:v>
                </c:pt>
                <c:pt idx="22">
                  <c:v>151.20000000000002</c:v>
                </c:pt>
              </c:numCache>
            </c:numRef>
          </c:yVal>
          <c:smooth val="0"/>
        </c:ser>
        <c:ser>
          <c:idx val="3"/>
          <c:order val="3"/>
          <c:tx>
            <c:v>MW-302S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Oakgrove!$B$78:$B$100</c:f>
              <c:strCache>
                <c:ptCount val="23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36031</c:v>
                </c:pt>
                <c:pt idx="16">
                  <c:v>36075</c:v>
                </c:pt>
                <c:pt idx="17">
                  <c:v>36362</c:v>
                </c:pt>
                <c:pt idx="18">
                  <c:v>36486</c:v>
                </c:pt>
                <c:pt idx="19">
                  <c:v>36663</c:v>
                </c:pt>
                <c:pt idx="20">
                  <c:v>36724</c:v>
                </c:pt>
                <c:pt idx="21">
                  <c:v>36798</c:v>
                </c:pt>
              </c:strCache>
            </c:strRef>
          </c:xVal>
          <c:yVal>
            <c:numRef>
              <c:f>Oakgrove!$BS$78:$BS$100</c:f>
              <c:numCache>
                <c:ptCount val="23"/>
                <c:pt idx="0">
                  <c:v>0</c:v>
                </c:pt>
                <c:pt idx="1">
                  <c:v>801.4</c:v>
                </c:pt>
                <c:pt idx="2">
                  <c:v>1055</c:v>
                </c:pt>
                <c:pt idx="3">
                  <c:v>489</c:v>
                </c:pt>
                <c:pt idx="4">
                  <c:v>563</c:v>
                </c:pt>
                <c:pt idx="5">
                  <c:v>64</c:v>
                </c:pt>
                <c:pt idx="6">
                  <c:v>23</c:v>
                </c:pt>
                <c:pt idx="7">
                  <c:v>17.299999999999997</c:v>
                </c:pt>
                <c:pt idx="8">
                  <c:v>8</c:v>
                </c:pt>
                <c:pt idx="9">
                  <c:v>9.7</c:v>
                </c:pt>
                <c:pt idx="10">
                  <c:v>11.5</c:v>
                </c:pt>
                <c:pt idx="11">
                  <c:v>15.2</c:v>
                </c:pt>
                <c:pt idx="12">
                  <c:v>13.6</c:v>
                </c:pt>
                <c:pt idx="13">
                  <c:v>11.1</c:v>
                </c:pt>
                <c:pt idx="14">
                  <c:v>11.5</c:v>
                </c:pt>
                <c:pt idx="15">
                  <c:v>5.9</c:v>
                </c:pt>
                <c:pt idx="16">
                  <c:v>5.300000000000001</c:v>
                </c:pt>
                <c:pt idx="17">
                  <c:v>3.8</c:v>
                </c:pt>
                <c:pt idx="18">
                  <c:v>4.700000000000001</c:v>
                </c:pt>
                <c:pt idx="19">
                  <c:v>3</c:v>
                </c:pt>
                <c:pt idx="20">
                  <c:v>2.5</c:v>
                </c:pt>
                <c:pt idx="21">
                  <c:v>7.4</c:v>
                </c:pt>
              </c:numCache>
            </c:numRef>
          </c:yVal>
          <c:smooth val="0"/>
        </c:ser>
        <c:axId val="56913630"/>
        <c:axId val="42460623"/>
      </c:scatterChart>
      <c:valAx>
        <c:axId val="56913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2460623"/>
        <c:crosses val="autoZero"/>
        <c:crossBetween val="midCat"/>
        <c:dispUnits/>
        <c:majorUnit val="900"/>
      </c:valAx>
      <c:valAx>
        <c:axId val="4246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69136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254"/>
          <c:w val="0.16375"/>
          <c:h val="0.231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 Oak Grove Water Levels at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545"/>
          <c:w val="0.7932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MW301D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Oakgrove!$B$7:$B$29</c:f>
              <c:strCache>
                <c:ptCount val="23"/>
                <c:pt idx="0">
                  <c:v>31782</c:v>
                </c:pt>
                <c:pt idx="1">
                  <c:v>31903</c:v>
                </c:pt>
                <c:pt idx="2">
                  <c:v>32827</c:v>
                </c:pt>
                <c:pt idx="3">
                  <c:v>32895</c:v>
                </c:pt>
                <c:pt idx="4">
                  <c:v>33900</c:v>
                </c:pt>
                <c:pt idx="5">
                  <c:v>34277</c:v>
                </c:pt>
                <c:pt idx="6">
                  <c:v>34435</c:v>
                </c:pt>
                <c:pt idx="7">
                  <c:v>34526</c:v>
                </c:pt>
                <c:pt idx="8">
                  <c:v>34979</c:v>
                </c:pt>
                <c:pt idx="9">
                  <c:v>35355</c:v>
                </c:pt>
                <c:pt idx="10">
                  <c:v>35534</c:v>
                </c:pt>
                <c:pt idx="11">
                  <c:v>35628</c:v>
                </c:pt>
                <c:pt idx="12">
                  <c:v>35713</c:v>
                </c:pt>
                <c:pt idx="13">
                  <c:v>35902</c:v>
                </c:pt>
                <c:pt idx="14">
                  <c:v>36031</c:v>
                </c:pt>
                <c:pt idx="15">
                  <c:v>36075</c:v>
                </c:pt>
                <c:pt idx="16">
                  <c:v>36242</c:v>
                </c:pt>
                <c:pt idx="17">
                  <c:v>36362</c:v>
                </c:pt>
                <c:pt idx="18">
                  <c:v>36486</c:v>
                </c:pt>
                <c:pt idx="19">
                  <c:v>36663</c:v>
                </c:pt>
                <c:pt idx="20">
                  <c:v>36725</c:v>
                </c:pt>
                <c:pt idx="21">
                  <c:v>36797</c:v>
                </c:pt>
              </c:strCache>
            </c:strRef>
          </c:xVal>
          <c:yVal>
            <c:numRef>
              <c:f>Oakgrove!$CI$7:$CI$29</c:f>
              <c:numCache>
                <c:ptCount val="23"/>
                <c:pt idx="2">
                  <c:v>874.16</c:v>
                </c:pt>
                <c:pt idx="9">
                  <c:v>875.26</c:v>
                </c:pt>
                <c:pt idx="10">
                  <c:v>875.42</c:v>
                </c:pt>
                <c:pt idx="11">
                  <c:v>875.41</c:v>
                </c:pt>
                <c:pt idx="12">
                  <c:v>875.1899999999999</c:v>
                </c:pt>
                <c:pt idx="13">
                  <c:v>875.38</c:v>
                </c:pt>
                <c:pt idx="14">
                  <c:v>875.2099999999999</c:v>
                </c:pt>
                <c:pt idx="16">
                  <c:v>875.0799999999999</c:v>
                </c:pt>
                <c:pt idx="17">
                  <c:v>874.9399999999999</c:v>
                </c:pt>
                <c:pt idx="18">
                  <c:v>875.0799999999999</c:v>
                </c:pt>
                <c:pt idx="19">
                  <c:v>875.15</c:v>
                </c:pt>
                <c:pt idx="20">
                  <c:v>874.6099999999999</c:v>
                </c:pt>
                <c:pt idx="21">
                  <c:v>873.53</c:v>
                </c:pt>
              </c:numCache>
            </c:numRef>
          </c:yVal>
          <c:smooth val="0"/>
        </c:ser>
        <c:ser>
          <c:idx val="1"/>
          <c:order val="1"/>
          <c:tx>
            <c:v>MW301S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Oakgrove!$B$30:$B$53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33912</c:v>
                </c:pt>
                <c:pt idx="6">
                  <c:v>34277</c:v>
                </c:pt>
                <c:pt idx="7">
                  <c:v>34435</c:v>
                </c:pt>
                <c:pt idx="8">
                  <c:v>34526</c:v>
                </c:pt>
                <c:pt idx="9">
                  <c:v>34979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36031</c:v>
                </c:pt>
                <c:pt idx="16">
                  <c:v>36075</c:v>
                </c:pt>
                <c:pt idx="17">
                  <c:v>36242</c:v>
                </c:pt>
                <c:pt idx="18">
                  <c:v>36362</c:v>
                </c:pt>
                <c:pt idx="19">
                  <c:v>36486</c:v>
                </c:pt>
                <c:pt idx="20">
                  <c:v>36663</c:v>
                </c:pt>
                <c:pt idx="21">
                  <c:v>36725</c:v>
                </c:pt>
                <c:pt idx="22">
                  <c:v>36797</c:v>
                </c:pt>
              </c:strCache>
            </c:strRef>
          </c:xVal>
          <c:yVal>
            <c:numRef>
              <c:f>Oakgrove!$CI$30:$CI$53</c:f>
              <c:numCache>
                <c:ptCount val="24"/>
                <c:pt idx="3">
                  <c:v>874.39</c:v>
                </c:pt>
                <c:pt idx="4">
                  <c:v>874.05</c:v>
                </c:pt>
                <c:pt idx="10">
                  <c:v>875.53</c:v>
                </c:pt>
                <c:pt idx="11">
                  <c:v>875.6899999999999</c:v>
                </c:pt>
                <c:pt idx="12">
                  <c:v>875.7099999999999</c:v>
                </c:pt>
                <c:pt idx="13">
                  <c:v>875.5</c:v>
                </c:pt>
                <c:pt idx="14">
                  <c:v>875.67</c:v>
                </c:pt>
                <c:pt idx="15">
                  <c:v>875.4599999999999</c:v>
                </c:pt>
                <c:pt idx="17">
                  <c:v>875.53</c:v>
                </c:pt>
                <c:pt idx="18">
                  <c:v>875.1899999999999</c:v>
                </c:pt>
                <c:pt idx="19">
                  <c:v>875.47</c:v>
                </c:pt>
                <c:pt idx="20">
                  <c:v>875.4399999999999</c:v>
                </c:pt>
                <c:pt idx="21">
                  <c:v>874.86</c:v>
                </c:pt>
                <c:pt idx="22">
                  <c:v>873.24</c:v>
                </c:pt>
              </c:numCache>
            </c:numRef>
          </c:yVal>
          <c:smooth val="0"/>
        </c:ser>
        <c:ser>
          <c:idx val="2"/>
          <c:order val="2"/>
          <c:tx>
            <c:v>MW302D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Oakgrove!$B$54:$B$77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36026</c:v>
                </c:pt>
                <c:pt idx="16">
                  <c:v>36075</c:v>
                </c:pt>
                <c:pt idx="17">
                  <c:v>36215</c:v>
                </c:pt>
                <c:pt idx="18">
                  <c:v>36362</c:v>
                </c:pt>
                <c:pt idx="19">
                  <c:v>36486</c:v>
                </c:pt>
                <c:pt idx="20">
                  <c:v>36662</c:v>
                </c:pt>
                <c:pt idx="21">
                  <c:v>36724</c:v>
                </c:pt>
                <c:pt idx="22">
                  <c:v>36798</c:v>
                </c:pt>
              </c:strCache>
            </c:strRef>
          </c:xVal>
          <c:yVal>
            <c:numRef>
              <c:f>Oakgrove!$CI$54:$CI$77</c:f>
              <c:numCache>
                <c:ptCount val="24"/>
                <c:pt idx="3">
                  <c:v>873.85</c:v>
                </c:pt>
                <c:pt idx="4">
                  <c:v>873.36</c:v>
                </c:pt>
                <c:pt idx="10">
                  <c:v>874.87</c:v>
                </c:pt>
                <c:pt idx="11">
                  <c:v>874.9399999999999</c:v>
                </c:pt>
                <c:pt idx="12">
                  <c:v>874.91</c:v>
                </c:pt>
                <c:pt idx="13">
                  <c:v>874.75</c:v>
                </c:pt>
                <c:pt idx="14">
                  <c:v>874.93</c:v>
                </c:pt>
                <c:pt idx="15">
                  <c:v>874.73</c:v>
                </c:pt>
                <c:pt idx="17">
                  <c:v>874.73</c:v>
                </c:pt>
                <c:pt idx="18">
                  <c:v>874.5799999999999</c:v>
                </c:pt>
                <c:pt idx="19">
                  <c:v>874.5799999999999</c:v>
                </c:pt>
                <c:pt idx="20">
                  <c:v>874.72</c:v>
                </c:pt>
                <c:pt idx="21">
                  <c:v>874.74</c:v>
                </c:pt>
                <c:pt idx="22">
                  <c:v>873.1999999999999</c:v>
                </c:pt>
              </c:numCache>
            </c:numRef>
          </c:yVal>
          <c:smooth val="0"/>
        </c:ser>
        <c:axId val="32403480"/>
        <c:axId val="23195865"/>
      </c:scatterChart>
      <c:val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3195865"/>
        <c:crosses val="autoZero"/>
        <c:crossBetween val="midCat"/>
        <c:dispUnits/>
        <c:majorUnit val="1200"/>
      </c:valAx>
      <c:valAx>
        <c:axId val="2319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GW Elev. Ft. &gt; MSL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324034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1875"/>
          <c:w val="0.15375"/>
          <c:h val="0.200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Oakgrove!$B$615:$B$694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Oakgrove!#REF!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436194"/>
        <c:axId val="66925747"/>
      </c:lineChart>
      <c:lineChart>
        <c:grouping val="standard"/>
        <c:varyColors val="0"/>
        <c:marker val="1"/>
        <c:axId val="65460812"/>
        <c:axId val="5227639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25747"/>
        <c:crosses val="autoZero"/>
        <c:auto val="0"/>
        <c:lblOffset val="100"/>
        <c:noMultiLvlLbl val="0"/>
      </c:catAx>
      <c:valAx>
        <c:axId val="669257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436194"/>
        <c:crossesAt val="1"/>
        <c:crossBetween val="between"/>
        <c:dispUnits/>
      </c:valAx>
      <c:catAx>
        <c:axId val="65460812"/>
        <c:scaling>
          <c:orientation val="minMax"/>
        </c:scaling>
        <c:axPos val="b"/>
        <c:delete val="1"/>
        <c:majorTickMark val="in"/>
        <c:minorTickMark val="none"/>
        <c:tickLblPos val="nextTo"/>
        <c:crossAx val="52276397"/>
        <c:crosses val="autoZero"/>
        <c:auto val="0"/>
        <c:lblOffset val="100"/>
        <c:noMultiLvlLbl val="0"/>
      </c:catAx>
      <c:valAx>
        <c:axId val="52276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460812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Oakgrove!$B$604:$B$694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cat>
          <c:val>
            <c:numRef>
              <c:f>Oakgrove!$CG$604:$CG$694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marker val="1"/>
        <c:axId val="725526"/>
        <c:axId val="6529735"/>
      </c:lineChart>
      <c:catAx>
        <c:axId val="725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9735"/>
        <c:crosses val="autoZero"/>
        <c:auto val="0"/>
        <c:lblOffset val="100"/>
        <c:noMultiLvlLbl val="0"/>
      </c:catAx>
      <c:valAx>
        <c:axId val="6529735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2552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Oakgrove!$B$615:$B$694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cat>
          <c:val>
            <c:numRef>
              <c:f>Oakgrove!$CG$615:$CG$694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mooth val="0"/>
        </c:ser>
        <c:marker val="1"/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146497"/>
        <c:crosses val="autoZero"/>
        <c:auto val="0"/>
        <c:lblOffset val="100"/>
        <c:noMultiLvlLbl val="0"/>
      </c:catAx>
      <c:valAx>
        <c:axId val="59146497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67616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Oak Grove SLF Total VOC Conc. Trends @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1875"/>
          <c:w val="0.797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MW-301S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Oakgrove!$B$30:$B$53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33912</c:v>
                </c:pt>
                <c:pt idx="6">
                  <c:v>34277</c:v>
                </c:pt>
                <c:pt idx="7">
                  <c:v>34435</c:v>
                </c:pt>
                <c:pt idx="8">
                  <c:v>34526</c:v>
                </c:pt>
                <c:pt idx="9">
                  <c:v>34979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36031</c:v>
                </c:pt>
                <c:pt idx="16">
                  <c:v>36075</c:v>
                </c:pt>
                <c:pt idx="17">
                  <c:v>36242</c:v>
                </c:pt>
                <c:pt idx="18">
                  <c:v>36362</c:v>
                </c:pt>
                <c:pt idx="19">
                  <c:v>36486</c:v>
                </c:pt>
                <c:pt idx="20">
                  <c:v>36663</c:v>
                </c:pt>
                <c:pt idx="21">
                  <c:v>36725</c:v>
                </c:pt>
                <c:pt idx="22">
                  <c:v>36797</c:v>
                </c:pt>
              </c:strCache>
            </c:strRef>
          </c:xVal>
          <c:yVal>
            <c:numRef>
              <c:f>Oakgrove!$BS$30:$BS$53</c:f>
              <c:numCache>
                <c:ptCount val="24"/>
                <c:pt idx="0">
                  <c:v>0</c:v>
                </c:pt>
                <c:pt idx="1">
                  <c:v>18.7</c:v>
                </c:pt>
                <c:pt idx="2">
                  <c:v>11</c:v>
                </c:pt>
                <c:pt idx="3">
                  <c:v>42</c:v>
                </c:pt>
                <c:pt idx="4">
                  <c:v>6</c:v>
                </c:pt>
                <c:pt idx="5">
                  <c:v>13</c:v>
                </c:pt>
                <c:pt idx="6">
                  <c:v>242</c:v>
                </c:pt>
                <c:pt idx="7">
                  <c:v>235</c:v>
                </c:pt>
                <c:pt idx="8">
                  <c:v>51</c:v>
                </c:pt>
                <c:pt idx="9">
                  <c:v>135.8</c:v>
                </c:pt>
                <c:pt idx="10">
                  <c:v>250</c:v>
                </c:pt>
                <c:pt idx="11">
                  <c:v>454</c:v>
                </c:pt>
                <c:pt idx="12">
                  <c:v>110</c:v>
                </c:pt>
                <c:pt idx="13">
                  <c:v>42</c:v>
                </c:pt>
                <c:pt idx="14">
                  <c:v>383</c:v>
                </c:pt>
                <c:pt idx="15">
                  <c:v>98</c:v>
                </c:pt>
                <c:pt idx="16">
                  <c:v>153</c:v>
                </c:pt>
                <c:pt idx="17">
                  <c:v>55</c:v>
                </c:pt>
                <c:pt idx="18">
                  <c:v>11</c:v>
                </c:pt>
                <c:pt idx="19">
                  <c:v>83.2</c:v>
                </c:pt>
                <c:pt idx="20">
                  <c:v>0</c:v>
                </c:pt>
                <c:pt idx="21">
                  <c:v>12</c:v>
                </c:pt>
                <c:pt idx="22">
                  <c:v>27</c:v>
                </c:pt>
              </c:numCache>
            </c:numRef>
          </c:yVal>
          <c:smooth val="0"/>
        </c:ser>
        <c:ser>
          <c:idx val="1"/>
          <c:order val="1"/>
          <c:tx>
            <c:v>MW-302S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Oakgrove!$B$78:$B$100</c:f>
              <c:strCache>
                <c:ptCount val="23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36031</c:v>
                </c:pt>
                <c:pt idx="16">
                  <c:v>36075</c:v>
                </c:pt>
                <c:pt idx="17">
                  <c:v>36362</c:v>
                </c:pt>
                <c:pt idx="18">
                  <c:v>36486</c:v>
                </c:pt>
                <c:pt idx="19">
                  <c:v>36663</c:v>
                </c:pt>
                <c:pt idx="20">
                  <c:v>36724</c:v>
                </c:pt>
                <c:pt idx="21">
                  <c:v>36798</c:v>
                </c:pt>
              </c:strCache>
            </c:strRef>
          </c:xVal>
          <c:yVal>
            <c:numRef>
              <c:f>Oakgrove!$BS$78:$BS$100</c:f>
              <c:numCache>
                <c:ptCount val="23"/>
                <c:pt idx="0">
                  <c:v>0</c:v>
                </c:pt>
                <c:pt idx="1">
                  <c:v>801.4</c:v>
                </c:pt>
                <c:pt idx="2">
                  <c:v>1055</c:v>
                </c:pt>
                <c:pt idx="3">
                  <c:v>489</c:v>
                </c:pt>
                <c:pt idx="4">
                  <c:v>563</c:v>
                </c:pt>
                <c:pt idx="5">
                  <c:v>64</c:v>
                </c:pt>
                <c:pt idx="6">
                  <c:v>23</c:v>
                </c:pt>
                <c:pt idx="7">
                  <c:v>17.299999999999997</c:v>
                </c:pt>
                <c:pt idx="8">
                  <c:v>8</c:v>
                </c:pt>
                <c:pt idx="9">
                  <c:v>9.7</c:v>
                </c:pt>
                <c:pt idx="10">
                  <c:v>11.5</c:v>
                </c:pt>
                <c:pt idx="11">
                  <c:v>15.2</c:v>
                </c:pt>
                <c:pt idx="12">
                  <c:v>13.6</c:v>
                </c:pt>
                <c:pt idx="13">
                  <c:v>11.1</c:v>
                </c:pt>
                <c:pt idx="14">
                  <c:v>11.5</c:v>
                </c:pt>
                <c:pt idx="15">
                  <c:v>5.9</c:v>
                </c:pt>
                <c:pt idx="16">
                  <c:v>5.300000000000001</c:v>
                </c:pt>
                <c:pt idx="17">
                  <c:v>3.8</c:v>
                </c:pt>
                <c:pt idx="18">
                  <c:v>4.700000000000001</c:v>
                </c:pt>
                <c:pt idx="19">
                  <c:v>3</c:v>
                </c:pt>
                <c:pt idx="20">
                  <c:v>2.5</c:v>
                </c:pt>
                <c:pt idx="21">
                  <c:v>7.4</c:v>
                </c:pt>
              </c:numCache>
            </c:numRef>
          </c:yVal>
          <c:smooth val="0"/>
        </c:ser>
        <c:axId val="46601288"/>
        <c:axId val="16758409"/>
      </c:scatterChart>
      <c:valAx>
        <c:axId val="46601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6758409"/>
        <c:crosses val="autoZero"/>
        <c:crossBetween val="midCat"/>
        <c:dispUnits/>
        <c:majorUnit val="900"/>
      </c:valAx>
      <c:valAx>
        <c:axId val="16758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66012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2605"/>
          <c:w val="0.1725"/>
          <c:h val="0.164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Oak Grove SLF-Total Vocs @ Surface Water Stations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195"/>
          <c:w val="0.84475"/>
          <c:h val="0.76125"/>
        </c:manualLayout>
      </c:layout>
      <c:scatterChart>
        <c:scatterStyle val="lineMarker"/>
        <c:varyColors val="0"/>
        <c:ser>
          <c:idx val="0"/>
          <c:order val="0"/>
          <c:tx>
            <c:v>SW-2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Oakgrove!$B$366:$B$371</c:f>
              <c:strCache>
                <c:ptCount val="6"/>
                <c:pt idx="0">
                  <c:v>33926</c:v>
                </c:pt>
                <c:pt idx="1">
                  <c:v>34278</c:v>
                </c:pt>
                <c:pt idx="2">
                  <c:v>34430</c:v>
                </c:pt>
                <c:pt idx="3">
                  <c:v>34521</c:v>
                </c:pt>
                <c:pt idx="4">
                  <c:v>34975</c:v>
                </c:pt>
              </c:strCache>
            </c:strRef>
          </c:xVal>
          <c:yVal>
            <c:numRef>
              <c:f>Oakgrove!$BS$366:$BS$371</c:f>
              <c:numCache>
                <c:ptCount val="6"/>
                <c:pt idx="0">
                  <c:v>2</c:v>
                </c:pt>
                <c:pt idx="1">
                  <c:v>18</c:v>
                </c:pt>
                <c:pt idx="2">
                  <c:v>0.7</c:v>
                </c:pt>
                <c:pt idx="3">
                  <c:v>0</c:v>
                </c:pt>
                <c:pt idx="4">
                  <c:v>8.9</c:v>
                </c:pt>
              </c:numCache>
            </c:numRef>
          </c:yVal>
          <c:smooth val="0"/>
        </c:ser>
        <c:ser>
          <c:idx val="2"/>
          <c:order val="1"/>
          <c:tx>
            <c:v>SW-3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Oakgrove!$B$373:$B$378</c:f>
              <c:strCache>
                <c:ptCount val="6"/>
                <c:pt idx="0">
                  <c:v>33926</c:v>
                </c:pt>
                <c:pt idx="1">
                  <c:v>34278</c:v>
                </c:pt>
                <c:pt idx="2">
                  <c:v>34430</c:v>
                </c:pt>
                <c:pt idx="3">
                  <c:v>34521</c:v>
                </c:pt>
                <c:pt idx="4">
                  <c:v>34975</c:v>
                </c:pt>
              </c:strCache>
            </c:strRef>
          </c:xVal>
          <c:yVal>
            <c:numRef>
              <c:f>Oakgrove!$BS$373:$BS$378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11.7</c:v>
                </c:pt>
              </c:numCache>
            </c:numRef>
          </c:yVal>
          <c:smooth val="0"/>
        </c:ser>
        <c:ser>
          <c:idx val="3"/>
          <c:order val="2"/>
          <c:tx>
            <c:v>SW-4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Oakgrove!$B$380:$B$385</c:f>
              <c:strCache>
                <c:ptCount val="6"/>
                <c:pt idx="0">
                  <c:v>33926</c:v>
                </c:pt>
                <c:pt idx="1">
                  <c:v>34278</c:v>
                </c:pt>
                <c:pt idx="2">
                  <c:v>34430</c:v>
                </c:pt>
                <c:pt idx="3">
                  <c:v>34521</c:v>
                </c:pt>
                <c:pt idx="4">
                  <c:v>34975</c:v>
                </c:pt>
              </c:strCache>
            </c:strRef>
          </c:xVal>
          <c:yVal>
            <c:numRef>
              <c:f>Oakgrove!$BS$380:$BS$385</c:f>
              <c:numCache>
                <c:ptCount val="6"/>
                <c:pt idx="0">
                  <c:v>3</c:v>
                </c:pt>
                <c:pt idx="1">
                  <c:v>7</c:v>
                </c:pt>
                <c:pt idx="2">
                  <c:v>4.5</c:v>
                </c:pt>
                <c:pt idx="3">
                  <c:v>0</c:v>
                </c:pt>
                <c:pt idx="4">
                  <c:v>11.5</c:v>
                </c:pt>
              </c:numCache>
            </c:numRef>
          </c:yVal>
          <c:smooth val="0"/>
        </c:ser>
        <c:ser>
          <c:idx val="1"/>
          <c:order val="3"/>
          <c:tx>
            <c:v>SW-9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Oakgrove!$B$415:$B$420</c:f>
              <c:strCache>
                <c:ptCount val="6"/>
                <c:pt idx="0">
                  <c:v>33927</c:v>
                </c:pt>
                <c:pt idx="1">
                  <c:v>34282</c:v>
                </c:pt>
                <c:pt idx="2">
                  <c:v>34431</c:v>
                </c:pt>
                <c:pt idx="3">
                  <c:v>34522</c:v>
                </c:pt>
                <c:pt idx="4">
                  <c:v>34976</c:v>
                </c:pt>
              </c:strCache>
            </c:strRef>
          </c:xVal>
          <c:yVal>
            <c:numRef>
              <c:f>Oakgrove!$BS$415:$BS$420</c:f>
              <c:numCache>
                <c:ptCount val="6"/>
                <c:pt idx="0">
                  <c:v>36</c:v>
                </c:pt>
                <c:pt idx="1">
                  <c:v>12</c:v>
                </c:pt>
                <c:pt idx="2">
                  <c:v>86.50000000000001</c:v>
                </c:pt>
                <c:pt idx="3">
                  <c:v>2</c:v>
                </c:pt>
                <c:pt idx="4">
                  <c:v>10.7</c:v>
                </c:pt>
              </c:numCache>
            </c:numRef>
          </c:yVal>
          <c:smooth val="0"/>
        </c:ser>
        <c:ser>
          <c:idx val="4"/>
          <c:order val="4"/>
          <c:tx>
            <c:v>SW-10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Oakgrove!$B$422:$B$426</c:f>
              <c:strCache>
                <c:ptCount val="5"/>
                <c:pt idx="0">
                  <c:v>33927</c:v>
                </c:pt>
                <c:pt idx="1">
                  <c:v>34282</c:v>
                </c:pt>
                <c:pt idx="2">
                  <c:v>34431</c:v>
                </c:pt>
                <c:pt idx="3">
                  <c:v>34522</c:v>
                </c:pt>
                <c:pt idx="4">
                  <c:v>34976</c:v>
                </c:pt>
              </c:strCache>
            </c:strRef>
          </c:xVal>
          <c:yVal>
            <c:numRef>
              <c:f>Oakgrove!$BS$422:$BS$426</c:f>
              <c:numCache>
                <c:ptCount val="5"/>
                <c:pt idx="0">
                  <c:v>41</c:v>
                </c:pt>
                <c:pt idx="1">
                  <c:v>23</c:v>
                </c:pt>
                <c:pt idx="2">
                  <c:v>38</c:v>
                </c:pt>
                <c:pt idx="3">
                  <c:v>10</c:v>
                </c:pt>
                <c:pt idx="4">
                  <c:v>22.000000000000004</c:v>
                </c:pt>
              </c:numCache>
            </c:numRef>
          </c:yVal>
          <c:smooth val="0"/>
        </c:ser>
        <c:ser>
          <c:idx val="5"/>
          <c:order val="5"/>
          <c:tx>
            <c:v>SW-11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Oakgrove!$B$428:$B$433</c:f>
              <c:strCache>
                <c:ptCount val="6"/>
                <c:pt idx="0">
                  <c:v>33927</c:v>
                </c:pt>
                <c:pt idx="1">
                  <c:v>34282</c:v>
                </c:pt>
                <c:pt idx="2">
                  <c:v>34431</c:v>
                </c:pt>
                <c:pt idx="3">
                  <c:v>34522</c:v>
                </c:pt>
                <c:pt idx="4">
                  <c:v>34976</c:v>
                </c:pt>
              </c:strCache>
            </c:strRef>
          </c:xVal>
          <c:yVal>
            <c:numRef>
              <c:f>Oakgrove!$BS$428:$BS$433</c:f>
              <c:numCache>
                <c:ptCount val="6"/>
                <c:pt idx="0">
                  <c:v>56</c:v>
                </c:pt>
                <c:pt idx="1">
                  <c:v>13</c:v>
                </c:pt>
                <c:pt idx="2">
                  <c:v>19.7</c:v>
                </c:pt>
                <c:pt idx="3">
                  <c:v>0</c:v>
                </c:pt>
                <c:pt idx="4">
                  <c:v>22.7</c:v>
                </c:pt>
              </c:numCache>
            </c:numRef>
          </c:yVal>
          <c:smooth val="0"/>
        </c:ser>
        <c:axId val="16607954"/>
        <c:axId val="15253859"/>
      </c:scatterChart>
      <c:valAx>
        <c:axId val="1660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5253859"/>
        <c:crosses val="autoZero"/>
        <c:crossBetween val="midCat"/>
        <c:dispUnits/>
      </c:valAx>
      <c:valAx>
        <c:axId val="1525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Total Voc Conc.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6607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24525"/>
          <c:w val="0.12225"/>
          <c:h val="0.351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Oak Grove SLF-Total Vocs @ Post '96 Surface Water Stations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06"/>
          <c:w val="0.8557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SW-SE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Oakgrove!$B$340:$B$342</c:f>
              <c:strCache>
                <c:ptCount val="3"/>
                <c:pt idx="0">
                  <c:v>35628</c:v>
                </c:pt>
                <c:pt idx="1">
                  <c:v>35713</c:v>
                </c:pt>
              </c:strCache>
            </c:strRef>
          </c:xVal>
          <c:yVal>
            <c:numRef>
              <c:f>Oakgrove!$BS$340:$BS$342</c:f>
              <c:numCache>
                <c:ptCount val="3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SW-S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Oakgrove!$B$344:$B$349</c:f>
              <c:strCache>
                <c:ptCount val="6"/>
                <c:pt idx="0">
                  <c:v>35534</c:v>
                </c:pt>
                <c:pt idx="1">
                  <c:v>35628</c:v>
                </c:pt>
                <c:pt idx="2">
                  <c:v>35713</c:v>
                </c:pt>
                <c:pt idx="3">
                  <c:v>36031</c:v>
                </c:pt>
                <c:pt idx="4">
                  <c:v>36075</c:v>
                </c:pt>
                <c:pt idx="5">
                  <c:v>36242</c:v>
                </c:pt>
              </c:strCache>
            </c:strRef>
          </c:xVal>
          <c:yVal>
            <c:numRef>
              <c:f>Oakgrove!$BS$344:$BS$349</c:f>
              <c:numCache>
                <c:ptCount val="6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SW-SW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Oakgrove!$B$352:$B$356</c:f>
              <c:strCache>
                <c:ptCount val="5"/>
                <c:pt idx="0">
                  <c:v>35534</c:v>
                </c:pt>
                <c:pt idx="1">
                  <c:v>35628</c:v>
                </c:pt>
                <c:pt idx="2">
                  <c:v>35713</c:v>
                </c:pt>
                <c:pt idx="3">
                  <c:v>36031</c:v>
                </c:pt>
                <c:pt idx="4">
                  <c:v>36242</c:v>
                </c:pt>
              </c:strCache>
            </c:strRef>
          </c:xVal>
          <c:yVal>
            <c:numRef>
              <c:f>Oakgrove!$BS$352:$BS$356</c:f>
              <c:numCache>
                <c:ptCount val="5"/>
                <c:pt idx="0">
                  <c:v>11</c:v>
                </c:pt>
                <c:pt idx="1">
                  <c:v>0</c:v>
                </c:pt>
                <c:pt idx="2">
                  <c:v>2.4</c:v>
                </c:pt>
                <c:pt idx="3">
                  <c:v>1.1</c:v>
                </c:pt>
                <c:pt idx="4">
                  <c:v>0</c:v>
                </c:pt>
              </c:numCache>
            </c:numRef>
          </c:yVal>
          <c:smooth val="0"/>
        </c:ser>
        <c:axId val="3067004"/>
        <c:axId val="27603037"/>
      </c:scatterChart>
      <c:valAx>
        <c:axId val="3067004"/>
        <c:scaling>
          <c:orientation val="minMax"/>
          <c:max val="35800"/>
          <c:min val="3550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7603037"/>
        <c:crosses val="autoZero"/>
        <c:crossBetween val="midCat"/>
        <c:dispUnits/>
        <c:majorUnit val="100"/>
      </c:valAx>
      <c:valAx>
        <c:axId val="27603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Total Voc Conc.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3067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2125"/>
          <c:w val="0.13675"/>
          <c:h val="0.156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Oak Grove SLF-Total Vocs @ Surface Water Stations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06"/>
          <c:w val="0.8557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SW-7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Oakgrove!$B$401:$B$406</c:f>
              <c:strCache>
                <c:ptCount val="6"/>
                <c:pt idx="0">
                  <c:v>33927</c:v>
                </c:pt>
                <c:pt idx="1">
                  <c:v>34282</c:v>
                </c:pt>
                <c:pt idx="2">
                  <c:v>34431</c:v>
                </c:pt>
                <c:pt idx="3">
                  <c:v>34522</c:v>
                </c:pt>
                <c:pt idx="4">
                  <c:v>34975</c:v>
                </c:pt>
              </c:strCache>
            </c:strRef>
          </c:xVal>
          <c:yVal>
            <c:numRef>
              <c:f>Oakgrove!$BS$401:$BS$406</c:f>
              <c:numCache>
                <c:ptCount val="6"/>
                <c:pt idx="0">
                  <c:v>1345</c:v>
                </c:pt>
                <c:pt idx="1">
                  <c:v>890</c:v>
                </c:pt>
                <c:pt idx="2">
                  <c:v>165.7</c:v>
                </c:pt>
                <c:pt idx="3">
                  <c:v>114</c:v>
                </c:pt>
                <c:pt idx="4">
                  <c:v>179.6</c:v>
                </c:pt>
              </c:numCache>
            </c:numRef>
          </c:yVal>
          <c:smooth val="0"/>
        </c:ser>
        <c:ser>
          <c:idx val="1"/>
          <c:order val="1"/>
          <c:tx>
            <c:v>SW-8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Oakgrove!$B$408:$B$413</c:f>
              <c:strCache>
                <c:ptCount val="6"/>
                <c:pt idx="0">
                  <c:v>33927</c:v>
                </c:pt>
                <c:pt idx="1">
                  <c:v>34282</c:v>
                </c:pt>
                <c:pt idx="2">
                  <c:v>34431</c:v>
                </c:pt>
                <c:pt idx="3">
                  <c:v>34522</c:v>
                </c:pt>
                <c:pt idx="4">
                  <c:v>34975</c:v>
                </c:pt>
              </c:strCache>
            </c:strRef>
          </c:xVal>
          <c:yVal>
            <c:numRef>
              <c:f>Oakgrove!$BS$408:$BS$413</c:f>
              <c:numCache>
                <c:ptCount val="6"/>
                <c:pt idx="0">
                  <c:v>1642</c:v>
                </c:pt>
                <c:pt idx="1">
                  <c:v>906</c:v>
                </c:pt>
                <c:pt idx="2">
                  <c:v>28</c:v>
                </c:pt>
                <c:pt idx="3">
                  <c:v>373</c:v>
                </c:pt>
                <c:pt idx="4">
                  <c:v>38.699999999999996</c:v>
                </c:pt>
              </c:numCache>
            </c:numRef>
          </c:yVal>
          <c:smooth val="0"/>
        </c:ser>
        <c:axId val="47100742"/>
        <c:axId val="21253495"/>
      </c:scatterChart>
      <c:valAx>
        <c:axId val="47100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1253495"/>
        <c:crosses val="autoZero"/>
        <c:crossBetween val="midCat"/>
        <c:dispUnits/>
        <c:majorUnit val="500"/>
      </c:valAx>
      <c:valAx>
        <c:axId val="21253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Total Voc Conc.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7100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2125"/>
          <c:w val="0.13925"/>
          <c:h val="0.202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MW-302D Conc. Trends for Select Compounds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1875"/>
          <c:w val="0.842"/>
          <c:h val="0.762"/>
        </c:manualLayout>
      </c:layout>
      <c:scatterChart>
        <c:scatterStyle val="lineMarker"/>
        <c:varyColors val="0"/>
        <c:ser>
          <c:idx val="2"/>
          <c:order val="0"/>
          <c:tx>
            <c:v>Ethyl Benzene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Oakgrove!$B$54:$B$77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36026</c:v>
                </c:pt>
                <c:pt idx="16">
                  <c:v>36075</c:v>
                </c:pt>
                <c:pt idx="17">
                  <c:v>36215</c:v>
                </c:pt>
                <c:pt idx="18">
                  <c:v>36362</c:v>
                </c:pt>
                <c:pt idx="19">
                  <c:v>36486</c:v>
                </c:pt>
                <c:pt idx="20">
                  <c:v>36662</c:v>
                </c:pt>
                <c:pt idx="21">
                  <c:v>36724</c:v>
                </c:pt>
                <c:pt idx="22">
                  <c:v>36798</c:v>
                </c:pt>
              </c:strCache>
            </c:strRef>
          </c:xVal>
          <c:yVal>
            <c:numRef>
              <c:f>Oakgrove!$AT$54:$AT$77</c:f>
              <c:numCache>
                <c:ptCount val="24"/>
                <c:pt idx="1">
                  <c:v>7.4</c:v>
                </c:pt>
                <c:pt idx="2">
                  <c:v>10</c:v>
                </c:pt>
                <c:pt idx="4">
                  <c:v>11</c:v>
                </c:pt>
                <c:pt idx="5">
                  <c:v>52</c:v>
                </c:pt>
                <c:pt idx="6">
                  <c:v>87</c:v>
                </c:pt>
                <c:pt idx="7">
                  <c:v>70</c:v>
                </c:pt>
                <c:pt idx="8">
                  <c:v>88</c:v>
                </c:pt>
                <c:pt idx="9">
                  <c:v>72</c:v>
                </c:pt>
                <c:pt idx="10">
                  <c:v>38</c:v>
                </c:pt>
                <c:pt idx="11">
                  <c:v>31</c:v>
                </c:pt>
                <c:pt idx="12">
                  <c:v>13</c:v>
                </c:pt>
                <c:pt idx="13">
                  <c:v>25</c:v>
                </c:pt>
                <c:pt idx="14">
                  <c:v>44</c:v>
                </c:pt>
                <c:pt idx="15">
                  <c:v>32</c:v>
                </c:pt>
                <c:pt idx="16">
                  <c:v>26</c:v>
                </c:pt>
                <c:pt idx="18">
                  <c:v>21</c:v>
                </c:pt>
                <c:pt idx="19">
                  <c:v>7</c:v>
                </c:pt>
                <c:pt idx="20">
                  <c:v>6</c:v>
                </c:pt>
                <c:pt idx="22">
                  <c:v>2</c:v>
                </c:pt>
              </c:numCache>
            </c:numRef>
          </c:yVal>
          <c:smooth val="0"/>
        </c:ser>
        <c:ser>
          <c:idx val="3"/>
          <c:order val="1"/>
          <c:tx>
            <c:v>Xylenes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Oakgrove!$B$54:$B$77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36026</c:v>
                </c:pt>
                <c:pt idx="16">
                  <c:v>36075</c:v>
                </c:pt>
                <c:pt idx="17">
                  <c:v>36215</c:v>
                </c:pt>
                <c:pt idx="18">
                  <c:v>36362</c:v>
                </c:pt>
                <c:pt idx="19">
                  <c:v>36486</c:v>
                </c:pt>
                <c:pt idx="20">
                  <c:v>36662</c:v>
                </c:pt>
                <c:pt idx="21">
                  <c:v>36724</c:v>
                </c:pt>
                <c:pt idx="22">
                  <c:v>36798</c:v>
                </c:pt>
              </c:strCache>
            </c:strRef>
          </c:xVal>
          <c:yVal>
            <c:numRef>
              <c:f>Oakgrove!$BR$54:$BR$77</c:f>
              <c:numCache>
                <c:ptCount val="24"/>
                <c:pt idx="1">
                  <c:v>17</c:v>
                </c:pt>
                <c:pt idx="2">
                  <c:v>22</c:v>
                </c:pt>
                <c:pt idx="3">
                  <c:v>12</c:v>
                </c:pt>
                <c:pt idx="4">
                  <c:v>15</c:v>
                </c:pt>
                <c:pt idx="5">
                  <c:v>49</c:v>
                </c:pt>
                <c:pt idx="6">
                  <c:v>34</c:v>
                </c:pt>
                <c:pt idx="7">
                  <c:v>56</c:v>
                </c:pt>
                <c:pt idx="8">
                  <c:v>32</c:v>
                </c:pt>
                <c:pt idx="9">
                  <c:v>52</c:v>
                </c:pt>
                <c:pt idx="10">
                  <c:v>54.9</c:v>
                </c:pt>
                <c:pt idx="11">
                  <c:v>52</c:v>
                </c:pt>
                <c:pt idx="12">
                  <c:v>17</c:v>
                </c:pt>
                <c:pt idx="13">
                  <c:v>53</c:v>
                </c:pt>
                <c:pt idx="14">
                  <c:v>54</c:v>
                </c:pt>
                <c:pt idx="15">
                  <c:v>54</c:v>
                </c:pt>
                <c:pt idx="16">
                  <c:v>40</c:v>
                </c:pt>
                <c:pt idx="18">
                  <c:v>34.6</c:v>
                </c:pt>
                <c:pt idx="19">
                  <c:v>52</c:v>
                </c:pt>
                <c:pt idx="20">
                  <c:v>38.9</c:v>
                </c:pt>
                <c:pt idx="22">
                  <c:v>20</c:v>
                </c:pt>
              </c:numCache>
            </c:numRef>
          </c:yVal>
          <c:smooth val="0"/>
        </c:ser>
        <c:axId val="57063728"/>
        <c:axId val="43811505"/>
      </c:scatterChart>
      <c:valAx>
        <c:axId val="5706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3811505"/>
        <c:crosses val="autoZero"/>
        <c:crossBetween val="midCat"/>
        <c:dispUnits/>
        <c:majorUnit val="1100"/>
      </c:valAx>
      <c:valAx>
        <c:axId val="43811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7063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246"/>
          <c:w val="0.16625"/>
          <c:h val="0.164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Oak Grove MW-302S Conc. Trends for Select Compounds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1875"/>
          <c:w val="0.842"/>
          <c:h val="0.762"/>
        </c:manualLayout>
      </c:layout>
      <c:scatterChart>
        <c:scatterStyle val="lineMarker"/>
        <c:varyColors val="0"/>
        <c:ser>
          <c:idx val="2"/>
          <c:order val="0"/>
          <c:tx>
            <c:v>Benzene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Oakgrove!$B$78:$B$100</c:f>
              <c:strCache>
                <c:ptCount val="23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36031</c:v>
                </c:pt>
                <c:pt idx="16">
                  <c:v>36075</c:v>
                </c:pt>
                <c:pt idx="17">
                  <c:v>36362</c:v>
                </c:pt>
                <c:pt idx="18">
                  <c:v>36486</c:v>
                </c:pt>
                <c:pt idx="19">
                  <c:v>36663</c:v>
                </c:pt>
                <c:pt idx="20">
                  <c:v>36724</c:v>
                </c:pt>
                <c:pt idx="21">
                  <c:v>36798</c:v>
                </c:pt>
              </c:strCache>
            </c:strRef>
          </c:xVal>
          <c:yVal>
            <c:numRef>
              <c:f>Oakgrove!$H$78:$H$100</c:f>
              <c:numCache>
                <c:ptCount val="23"/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15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1.4</c:v>
                </c:pt>
                <c:pt idx="11">
                  <c:v>1.7</c:v>
                </c:pt>
                <c:pt idx="12">
                  <c:v>1.3</c:v>
                </c:pt>
                <c:pt idx="13">
                  <c:v>1.3</c:v>
                </c:pt>
                <c:pt idx="14">
                  <c:v>1.1</c:v>
                </c:pt>
                <c:pt idx="15">
                  <c:v>0.5</c:v>
                </c:pt>
                <c:pt idx="16">
                  <c:v>0.8</c:v>
                </c:pt>
                <c:pt idx="17">
                  <c:v>0.3</c:v>
                </c:pt>
                <c:pt idx="18">
                  <c:v>0.4</c:v>
                </c:pt>
                <c:pt idx="21">
                  <c:v>0.5</c:v>
                </c:pt>
              </c:numCache>
            </c:numRef>
          </c:yVal>
          <c:smooth val="0"/>
        </c:ser>
        <c:ser>
          <c:idx val="0"/>
          <c:order val="1"/>
          <c:tx>
            <c:v>Xylenes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Oakgrove!$B$78:$B$100</c:f>
              <c:strCache>
                <c:ptCount val="23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36031</c:v>
                </c:pt>
                <c:pt idx="16">
                  <c:v>36075</c:v>
                </c:pt>
                <c:pt idx="17">
                  <c:v>36362</c:v>
                </c:pt>
                <c:pt idx="18">
                  <c:v>36486</c:v>
                </c:pt>
                <c:pt idx="19">
                  <c:v>36663</c:v>
                </c:pt>
                <c:pt idx="20">
                  <c:v>36724</c:v>
                </c:pt>
                <c:pt idx="21">
                  <c:v>36798</c:v>
                </c:pt>
              </c:strCache>
            </c:strRef>
          </c:xVal>
          <c:yVal>
            <c:numRef>
              <c:f>Oakgrove!$BR$78:$BR$100</c:f>
              <c:numCache>
                <c:ptCount val="23"/>
                <c:pt idx="1">
                  <c:v>108</c:v>
                </c:pt>
                <c:pt idx="2">
                  <c:v>81</c:v>
                </c:pt>
                <c:pt idx="3">
                  <c:v>25</c:v>
                </c:pt>
                <c:pt idx="4">
                  <c:v>18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  <c:pt idx="10">
                  <c:v>1.6</c:v>
                </c:pt>
                <c:pt idx="11">
                  <c:v>1.8</c:v>
                </c:pt>
                <c:pt idx="12">
                  <c:v>2.4</c:v>
                </c:pt>
                <c:pt idx="13">
                  <c:v>1.9</c:v>
                </c:pt>
                <c:pt idx="14">
                  <c:v>1.7</c:v>
                </c:pt>
                <c:pt idx="15">
                  <c:v>0.9</c:v>
                </c:pt>
                <c:pt idx="16">
                  <c:v>0.9</c:v>
                </c:pt>
                <c:pt idx="17">
                  <c:v>0.3</c:v>
                </c:pt>
                <c:pt idx="18">
                  <c:v>0.4</c:v>
                </c:pt>
                <c:pt idx="19">
                  <c:v>0.3</c:v>
                </c:pt>
                <c:pt idx="20">
                  <c:v>0.3</c:v>
                </c:pt>
                <c:pt idx="21">
                  <c:v>1.2</c:v>
                </c:pt>
              </c:numCache>
            </c:numRef>
          </c:yVal>
          <c:smooth val="0"/>
        </c:ser>
        <c:ser>
          <c:idx val="1"/>
          <c:order val="2"/>
          <c:tx>
            <c:v>Toluene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Oakgrove!$B$78:$B$100</c:f>
              <c:strCache>
                <c:ptCount val="23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36031</c:v>
                </c:pt>
                <c:pt idx="16">
                  <c:v>36075</c:v>
                </c:pt>
                <c:pt idx="17">
                  <c:v>36362</c:v>
                </c:pt>
                <c:pt idx="18">
                  <c:v>36486</c:v>
                </c:pt>
                <c:pt idx="19">
                  <c:v>36663</c:v>
                </c:pt>
                <c:pt idx="20">
                  <c:v>36724</c:v>
                </c:pt>
                <c:pt idx="21">
                  <c:v>36798</c:v>
                </c:pt>
              </c:strCache>
            </c:strRef>
          </c:xVal>
          <c:yVal>
            <c:numRef>
              <c:f>Oakgrove!$BH$78:$BH$100</c:f>
              <c:numCache>
                <c:ptCount val="23"/>
                <c:pt idx="1">
                  <c:v>54</c:v>
                </c:pt>
                <c:pt idx="2">
                  <c:v>39</c:v>
                </c:pt>
                <c:pt idx="3">
                  <c:v>4</c:v>
                </c:pt>
                <c:pt idx="4">
                  <c:v>3</c:v>
                </c:pt>
                <c:pt idx="7">
                  <c:v>0.7</c:v>
                </c:pt>
                <c:pt idx="9">
                  <c:v>0.2</c:v>
                </c:pt>
                <c:pt idx="14">
                  <c:v>0.2</c:v>
                </c:pt>
              </c:numCache>
            </c:numRef>
          </c:yVal>
          <c:smooth val="0"/>
        </c:ser>
        <c:axId val="58759226"/>
        <c:axId val="59070987"/>
      </c:scatterChart>
      <c:valAx>
        <c:axId val="5875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9070987"/>
        <c:crosses val="autoZero"/>
        <c:crossBetween val="midCat"/>
        <c:dispUnits/>
        <c:majorUnit val="1100"/>
      </c:valAx>
      <c:valAx>
        <c:axId val="59070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58759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24225"/>
          <c:w val="0.16625"/>
          <c:h val="0.164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MW-302D Conc. Trends for Select Compounds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1875"/>
          <c:w val="0.842"/>
          <c:h val="0.762"/>
        </c:manualLayout>
      </c:layout>
      <c:scatterChart>
        <c:scatterStyle val="lineMarker"/>
        <c:varyColors val="0"/>
        <c:ser>
          <c:idx val="1"/>
          <c:order val="0"/>
          <c:tx>
            <c:v>Benzene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Oakgrove!$B$54:$B$77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36026</c:v>
                </c:pt>
                <c:pt idx="16">
                  <c:v>36075</c:v>
                </c:pt>
                <c:pt idx="17">
                  <c:v>36215</c:v>
                </c:pt>
                <c:pt idx="18">
                  <c:v>36362</c:v>
                </c:pt>
                <c:pt idx="19">
                  <c:v>36486</c:v>
                </c:pt>
                <c:pt idx="20">
                  <c:v>36662</c:v>
                </c:pt>
                <c:pt idx="21">
                  <c:v>36724</c:v>
                </c:pt>
                <c:pt idx="22">
                  <c:v>36798</c:v>
                </c:pt>
              </c:strCache>
            </c:strRef>
          </c:xVal>
          <c:yVal>
            <c:numRef>
              <c:f>Oakgrove!$H$54:$H$77</c:f>
              <c:numCache>
                <c:ptCount val="24"/>
                <c:pt idx="1">
                  <c:v>1.6</c:v>
                </c:pt>
                <c:pt idx="2">
                  <c:v>10</c:v>
                </c:pt>
                <c:pt idx="3">
                  <c:v>13</c:v>
                </c:pt>
                <c:pt idx="4">
                  <c:v>11</c:v>
                </c:pt>
                <c:pt idx="5">
                  <c:v>26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  <c:pt idx="10">
                  <c:v>16</c:v>
                </c:pt>
                <c:pt idx="11">
                  <c:v>21</c:v>
                </c:pt>
                <c:pt idx="12">
                  <c:v>9</c:v>
                </c:pt>
                <c:pt idx="13">
                  <c:v>19</c:v>
                </c:pt>
                <c:pt idx="14">
                  <c:v>29</c:v>
                </c:pt>
                <c:pt idx="15">
                  <c:v>16</c:v>
                </c:pt>
                <c:pt idx="16">
                  <c:v>26</c:v>
                </c:pt>
                <c:pt idx="18">
                  <c:v>18</c:v>
                </c:pt>
                <c:pt idx="19">
                  <c:v>26</c:v>
                </c:pt>
                <c:pt idx="20">
                  <c:v>19</c:v>
                </c:pt>
                <c:pt idx="22">
                  <c:v>11</c:v>
                </c:pt>
              </c:numCache>
            </c:numRef>
          </c:yVal>
          <c:smooth val="0"/>
        </c:ser>
        <c:ser>
          <c:idx val="0"/>
          <c:order val="1"/>
          <c:tx>
            <c:v>1,2-DCA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Oakgrove!$B$54:$B$77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36026</c:v>
                </c:pt>
                <c:pt idx="16">
                  <c:v>36075</c:v>
                </c:pt>
                <c:pt idx="17">
                  <c:v>36215</c:v>
                </c:pt>
                <c:pt idx="18">
                  <c:v>36362</c:v>
                </c:pt>
                <c:pt idx="19">
                  <c:v>36486</c:v>
                </c:pt>
                <c:pt idx="20">
                  <c:v>36662</c:v>
                </c:pt>
                <c:pt idx="21">
                  <c:v>36724</c:v>
                </c:pt>
                <c:pt idx="22">
                  <c:v>36798</c:v>
                </c:pt>
              </c:strCache>
            </c:strRef>
          </c:xVal>
          <c:yVal>
            <c:numRef>
              <c:f>Oakgrove!$AI$54:$AI$77</c:f>
              <c:numCache>
                <c:ptCount val="24"/>
                <c:pt idx="1">
                  <c:v>3.8</c:v>
                </c:pt>
                <c:pt idx="4">
                  <c:v>2</c:v>
                </c:pt>
                <c:pt idx="7">
                  <c:v>2</c:v>
                </c:pt>
                <c:pt idx="10">
                  <c:v>0.7</c:v>
                </c:pt>
                <c:pt idx="18">
                  <c:v>0.9</c:v>
                </c:pt>
              </c:numCache>
            </c:numRef>
          </c:yVal>
          <c:smooth val="0"/>
        </c:ser>
        <c:ser>
          <c:idx val="3"/>
          <c:order val="2"/>
          <c:tx>
            <c:v>Xylenes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Oakgrove!$B$54:$B$77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36026</c:v>
                </c:pt>
                <c:pt idx="16">
                  <c:v>36075</c:v>
                </c:pt>
                <c:pt idx="17">
                  <c:v>36215</c:v>
                </c:pt>
                <c:pt idx="18">
                  <c:v>36362</c:v>
                </c:pt>
                <c:pt idx="19">
                  <c:v>36486</c:v>
                </c:pt>
                <c:pt idx="20">
                  <c:v>36662</c:v>
                </c:pt>
                <c:pt idx="21">
                  <c:v>36724</c:v>
                </c:pt>
                <c:pt idx="22">
                  <c:v>36798</c:v>
                </c:pt>
              </c:strCache>
            </c:strRef>
          </c:xVal>
          <c:yVal>
            <c:numRef>
              <c:f>Oakgrove!$BR$54:$BR$77</c:f>
              <c:numCache>
                <c:ptCount val="24"/>
                <c:pt idx="1">
                  <c:v>17</c:v>
                </c:pt>
                <c:pt idx="2">
                  <c:v>22</c:v>
                </c:pt>
                <c:pt idx="3">
                  <c:v>12</c:v>
                </c:pt>
                <c:pt idx="4">
                  <c:v>15</c:v>
                </c:pt>
                <c:pt idx="5">
                  <c:v>49</c:v>
                </c:pt>
                <c:pt idx="6">
                  <c:v>34</c:v>
                </c:pt>
                <c:pt idx="7">
                  <c:v>56</c:v>
                </c:pt>
                <c:pt idx="8">
                  <c:v>32</c:v>
                </c:pt>
                <c:pt idx="9">
                  <c:v>52</c:v>
                </c:pt>
                <c:pt idx="10">
                  <c:v>54.9</c:v>
                </c:pt>
                <c:pt idx="11">
                  <c:v>52</c:v>
                </c:pt>
                <c:pt idx="12">
                  <c:v>17</c:v>
                </c:pt>
                <c:pt idx="13">
                  <c:v>53</c:v>
                </c:pt>
                <c:pt idx="14">
                  <c:v>54</c:v>
                </c:pt>
                <c:pt idx="15">
                  <c:v>54</c:v>
                </c:pt>
                <c:pt idx="16">
                  <c:v>40</c:v>
                </c:pt>
                <c:pt idx="18">
                  <c:v>34.6</c:v>
                </c:pt>
                <c:pt idx="19">
                  <c:v>52</c:v>
                </c:pt>
                <c:pt idx="20">
                  <c:v>38.9</c:v>
                </c:pt>
                <c:pt idx="22">
                  <c:v>20</c:v>
                </c:pt>
              </c:numCache>
            </c:numRef>
          </c:yVal>
          <c:smooth val="0"/>
        </c:ser>
        <c:axId val="61876836"/>
        <c:axId val="20020613"/>
      </c:scatterChart>
      <c:valAx>
        <c:axId val="61876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20020613"/>
        <c:crosses val="autoZero"/>
        <c:crossBetween val="midCat"/>
        <c:dispUnits/>
        <c:majorUnit val="1200"/>
      </c:valAx>
      <c:valAx>
        <c:axId val="20020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61876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25"/>
          <c:y val="0.24225"/>
          <c:w val="0.16625"/>
          <c:h val="0.164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Oak Grove Conc. Trends for 1,2-DCA @ Select Wells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3625"/>
          <c:w val="0.83575"/>
          <c:h val="0.74525"/>
        </c:manualLayout>
      </c:layout>
      <c:scatterChart>
        <c:scatterStyle val="lineMarker"/>
        <c:varyColors val="0"/>
        <c:ser>
          <c:idx val="0"/>
          <c:order val="0"/>
          <c:tx>
            <c:v>MW302S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Oakgrove!$B$78:$B$100</c:f>
              <c:strCache>
                <c:ptCount val="23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33900</c:v>
                </c:pt>
                <c:pt idx="6">
                  <c:v>34282</c:v>
                </c:pt>
                <c:pt idx="7">
                  <c:v>34436</c:v>
                </c:pt>
                <c:pt idx="8">
                  <c:v>34528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36031</c:v>
                </c:pt>
                <c:pt idx="16">
                  <c:v>36075</c:v>
                </c:pt>
                <c:pt idx="17">
                  <c:v>36362</c:v>
                </c:pt>
                <c:pt idx="18">
                  <c:v>36486</c:v>
                </c:pt>
                <c:pt idx="19">
                  <c:v>36663</c:v>
                </c:pt>
                <c:pt idx="20">
                  <c:v>36724</c:v>
                </c:pt>
                <c:pt idx="21">
                  <c:v>36798</c:v>
                </c:pt>
              </c:strCache>
            </c:strRef>
          </c:xVal>
          <c:yVal>
            <c:numRef>
              <c:f>Oakgrove!$AI$78:$AI$100</c:f>
              <c:numCache>
                <c:ptCount val="23"/>
                <c:pt idx="1">
                  <c:v>6.8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MW303D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Oakgrove!$B$101:$B$124</c:f>
              <c:strCache>
                <c:ptCount val="24"/>
                <c:pt idx="1">
                  <c:v>31782</c:v>
                </c:pt>
                <c:pt idx="2">
                  <c:v>31903</c:v>
                </c:pt>
                <c:pt idx="3">
                  <c:v>32827</c:v>
                </c:pt>
                <c:pt idx="4">
                  <c:v>32895</c:v>
                </c:pt>
                <c:pt idx="5">
                  <c:v>33892</c:v>
                </c:pt>
                <c:pt idx="6">
                  <c:v>34277</c:v>
                </c:pt>
                <c:pt idx="7">
                  <c:v>34436</c:v>
                </c:pt>
                <c:pt idx="8">
                  <c:v>34527</c:v>
                </c:pt>
                <c:pt idx="9">
                  <c:v>34978</c:v>
                </c:pt>
                <c:pt idx="10">
                  <c:v>35355</c:v>
                </c:pt>
                <c:pt idx="11">
                  <c:v>35534</c:v>
                </c:pt>
                <c:pt idx="12">
                  <c:v>35628</c:v>
                </c:pt>
                <c:pt idx="13">
                  <c:v>35713</c:v>
                </c:pt>
                <c:pt idx="14">
                  <c:v>35902</c:v>
                </c:pt>
                <c:pt idx="15">
                  <c:v>36026</c:v>
                </c:pt>
                <c:pt idx="16">
                  <c:v>36075</c:v>
                </c:pt>
                <c:pt idx="17">
                  <c:v>36215</c:v>
                </c:pt>
                <c:pt idx="18">
                  <c:v>36362</c:v>
                </c:pt>
                <c:pt idx="19">
                  <c:v>36486</c:v>
                </c:pt>
                <c:pt idx="20">
                  <c:v>36663</c:v>
                </c:pt>
                <c:pt idx="21">
                  <c:v>36724</c:v>
                </c:pt>
                <c:pt idx="22">
                  <c:v>36798</c:v>
                </c:pt>
              </c:strCache>
            </c:strRef>
          </c:xVal>
          <c:yVal>
            <c:numRef>
              <c:f>Oakgrove!$AI$101:$AI$124</c:f>
              <c:numCache>
                <c:ptCount val="24"/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0.2</c:v>
                </c:pt>
                <c:pt idx="14">
                  <c:v>0.4</c:v>
                </c:pt>
                <c:pt idx="17">
                  <c:v>0.5</c:v>
                </c:pt>
              </c:numCache>
            </c:numRef>
          </c:yVal>
          <c:smooth val="0"/>
        </c:ser>
        <c:axId val="45967790"/>
        <c:axId val="11056927"/>
      </c:scatterChart>
      <c:valAx>
        <c:axId val="4596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11056927"/>
        <c:crosses val="autoZero"/>
        <c:crossBetween val="midCat"/>
        <c:dispUnits/>
        <c:majorUnit val="1200"/>
      </c:valAx>
      <c:valAx>
        <c:axId val="11056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/>
            </a:pPr>
          </a:p>
        </c:txPr>
        <c:crossAx val="4596779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>
        <c:manualLayout>
          <c:xMode val="edge"/>
          <c:yMode val="edge"/>
          <c:x val="0.841"/>
          <c:y val="0.249"/>
          <c:w val="0.159"/>
          <c:h val="0.20075"/>
        </c:manualLayout>
      </c:layout>
      <c:overlay val="0"/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1"/>
  </sheetViews>
  <pageMargins left="0.75" right="0.75" top="1" bottom="1" header="0.5" footer="0.5"/>
  <pageSetup horizontalDpi="600" verticalDpi="600" orientation="landscape"/>
  <headerFooter>
    <oddFooter>&amp;C&amp;"Arial,Bold"&amp;12Figure 5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headerFooter>
    <oddFooter>&amp;C&amp;"Arial,Bold"&amp;12Figure 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1"/>
  </sheetViews>
  <pageMargins left="0.75" right="0.75" top="1" bottom="1" header="0.5" footer="0.5"/>
  <pageSetup horizontalDpi="600" verticalDpi="600" orientation="landscape"/>
  <headerFooter>
    <oddFooter>&amp;C&amp;"Courier,Bold"&amp;12Figure 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1"/>
  </sheetViews>
  <pageMargins left="0.75" right="0.75" top="1" bottom="1" header="0.5" footer="0.5"/>
  <pageSetup horizontalDpi="300" verticalDpi="300" orientation="landscape"/>
  <headerFooter>
    <oddFooter>&amp;C&amp;"Arial,Bold"&amp;12Figure 10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300" verticalDpi="300" orientation="landscape"/>
  <headerFooter>
    <oddFooter>&amp;C&amp;"Arial,Bold"&amp;12Figure 11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300" verticalDpi="300" orientation="landscape"/>
  <headerFooter>
    <oddFooter>&amp;C&amp;"Courier,Bold"&amp;12Figure 9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2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42"/>
  </sheetViews>
  <pageMargins left="0.75" right="0.75" top="1" bottom="1" header="0.5" footer="0.5"/>
  <pageSetup horizontalDpi="300" verticalDpi="300" orientation="landscape"/>
  <headerFooter>
    <oddFooter>&amp;C&amp;"Arial,Bold"&amp;12Figure 7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42"/>
  </sheetViews>
  <pageMargins left="0.75" right="0.75" top="1" bottom="1" header="0.5" footer="0.5"/>
  <pageSetup horizontalDpi="300" verticalDpi="300" orientation="landscape"/>
  <headerFooter>
    <oddFooter>&amp;C&amp;"Courier,Bold"&amp;15Figure 8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44"/>
  </sheetViews>
  <pageMargins left="0.75" right="0.75" top="1" bottom="1" header="0.5" footer="0.5"/>
  <pageSetup horizontalDpi="600" verticalDpi="600" orientation="landscape"/>
  <headerFooter>
    <oddFooter>&amp;C&amp;"Courier,Bold"&amp;12Figure 6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0.53425</cdr:y>
    </cdr:from>
    <cdr:to>
      <cdr:x>0.838</cdr:x>
      <cdr:y>0.53425</cdr:y>
    </cdr:to>
    <cdr:sp>
      <cdr:nvSpPr>
        <cdr:cNvPr id="1" name="Line 1"/>
        <cdr:cNvSpPr>
          <a:spLocks/>
        </cdr:cNvSpPr>
      </cdr:nvSpPr>
      <cdr:spPr>
        <a:xfrm>
          <a:off x="1009650" y="3152775"/>
          <a:ext cx="6248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0.49625</cdr:y>
    </cdr:from>
    <cdr:to>
      <cdr:x>0.62875</cdr:x>
      <cdr:y>0.5</cdr:y>
    </cdr:to>
    <cdr:sp>
      <cdr:nvSpPr>
        <cdr:cNvPr id="2" name="Text 2"/>
        <cdr:cNvSpPr txBox="1">
          <a:spLocks noChangeArrowheads="1"/>
        </cdr:cNvSpPr>
      </cdr:nvSpPr>
      <cdr:spPr>
        <a:xfrm>
          <a:off x="5419725" y="293370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0.55025</cdr:x>
      <cdr:y>0.43475</cdr:y>
    </cdr:from>
    <cdr:to>
      <cdr:x>0.813</cdr:x>
      <cdr:y>0.498</cdr:y>
    </cdr:to>
    <cdr:sp>
      <cdr:nvSpPr>
        <cdr:cNvPr id="3" name="Text 4"/>
        <cdr:cNvSpPr txBox="1">
          <a:spLocks noChangeArrowheads="1"/>
        </cdr:cNvSpPr>
      </cdr:nvSpPr>
      <cdr:spPr>
        <a:xfrm>
          <a:off x="4762500" y="2562225"/>
          <a:ext cx="2276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Courier"/>
              <a:ea typeface="Courier"/>
              <a:cs typeface="Courier"/>
            </a:rPr>
            <a:t>HRL (1,2-DCA)=4.0 ug/l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0</xdr:colOff>
      <xdr:row>596</xdr:row>
      <xdr:rowOff>0</xdr:rowOff>
    </xdr:from>
    <xdr:to>
      <xdr:col>89</xdr:col>
      <xdr:colOff>0</xdr:colOff>
      <xdr:row>596</xdr:row>
      <xdr:rowOff>0</xdr:rowOff>
    </xdr:to>
    <xdr:graphicFrame>
      <xdr:nvGraphicFramePr>
        <xdr:cNvPr id="1" name="Chart 1"/>
        <xdr:cNvGraphicFramePr/>
      </xdr:nvGraphicFramePr>
      <xdr:xfrm>
        <a:off x="44872275" y="808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0</xdr:colOff>
      <xdr:row>596</xdr:row>
      <xdr:rowOff>0</xdr:rowOff>
    </xdr:from>
    <xdr:to>
      <xdr:col>89</xdr:col>
      <xdr:colOff>0</xdr:colOff>
      <xdr:row>596</xdr:row>
      <xdr:rowOff>0</xdr:rowOff>
    </xdr:to>
    <xdr:graphicFrame>
      <xdr:nvGraphicFramePr>
        <xdr:cNvPr id="2" name="Chart 2"/>
        <xdr:cNvGraphicFramePr/>
      </xdr:nvGraphicFramePr>
      <xdr:xfrm>
        <a:off x="44872275" y="80895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0</xdr:colOff>
      <xdr:row>596</xdr:row>
      <xdr:rowOff>0</xdr:rowOff>
    </xdr:from>
    <xdr:to>
      <xdr:col>89</xdr:col>
      <xdr:colOff>0</xdr:colOff>
      <xdr:row>596</xdr:row>
      <xdr:rowOff>0</xdr:rowOff>
    </xdr:to>
    <xdr:graphicFrame>
      <xdr:nvGraphicFramePr>
        <xdr:cNvPr id="3" name="Chart 4"/>
        <xdr:cNvGraphicFramePr/>
      </xdr:nvGraphicFramePr>
      <xdr:xfrm>
        <a:off x="44872275" y="80895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0.7895</cdr:y>
    </cdr:from>
    <cdr:to>
      <cdr:x>0.81</cdr:x>
      <cdr:y>0.7895</cdr:y>
    </cdr:to>
    <cdr:sp>
      <cdr:nvSpPr>
        <cdr:cNvPr id="1" name="Line 1"/>
        <cdr:cNvSpPr>
          <a:spLocks/>
        </cdr:cNvSpPr>
      </cdr:nvSpPr>
      <cdr:spPr>
        <a:xfrm>
          <a:off x="657225" y="4657725"/>
          <a:ext cx="6362700" cy="0"/>
        </a:xfrm>
        <a:prstGeom prst="line">
          <a:avLst/>
        </a:prstGeom>
        <a:solidFill>
          <a:srgbClr val="FFFFFF"/>
        </a:solidFill>
        <a:ln w="24765" cmpd="sng">
          <a:solidFill>
            <a:srgbClr val="FF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0.81375</cdr:y>
    </cdr:from>
    <cdr:to>
      <cdr:x>0.80825</cdr:x>
      <cdr:y>0.85675</cdr:y>
    </cdr:to>
    <cdr:sp>
      <cdr:nvSpPr>
        <cdr:cNvPr id="2" name="Text 2"/>
        <cdr:cNvSpPr txBox="1">
          <a:spLocks noChangeArrowheads="1"/>
        </cdr:cNvSpPr>
      </cdr:nvSpPr>
      <cdr:spPr>
        <a:xfrm>
          <a:off x="5105400" y="4800600"/>
          <a:ext cx="1905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Courier"/>
              <a:ea typeface="Courier"/>
              <a:cs typeface="Courier"/>
            </a:rPr>
            <a:t>Hrl(Benzene)-10 ug/l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7"/>
  <sheetViews>
    <sheetView workbookViewId="0" topLeftCell="A1">
      <selection activeCell="E1" sqref="E1"/>
    </sheetView>
  </sheetViews>
  <sheetFormatPr defaultColWidth="9.00390625" defaultRowHeight="12.75"/>
  <cols>
    <col min="1" max="1" width="8.00390625" style="0" customWidth="1"/>
    <col min="2" max="2" width="6.375" style="0" customWidth="1"/>
    <col min="3" max="3" width="5.50390625" style="0" hidden="1" customWidth="1"/>
    <col min="4" max="5" width="5.50390625" style="0" customWidth="1"/>
    <col min="6" max="7" width="5.50390625" style="0" hidden="1" customWidth="1"/>
    <col min="8" max="8" width="5.50390625" style="0" customWidth="1"/>
    <col min="9" max="17" width="5.50390625" style="0" hidden="1" customWidth="1"/>
    <col min="18" max="18" width="5.50390625" style="0" customWidth="1"/>
    <col min="19" max="19" width="5.50390625" style="0" hidden="1" customWidth="1"/>
    <col min="20" max="20" width="5.50390625" style="0" customWidth="1"/>
    <col min="21" max="23" width="5.50390625" style="0" hidden="1" customWidth="1"/>
    <col min="24" max="24" width="5.50390625" style="0" customWidth="1"/>
    <col min="25" max="29" width="5.50390625" style="0" hidden="1" customWidth="1"/>
    <col min="30" max="30" width="5.50390625" style="0" customWidth="1"/>
    <col min="31" max="31" width="5.50390625" style="0" hidden="1" customWidth="1"/>
    <col min="32" max="32" width="5.50390625" style="0" customWidth="1"/>
    <col min="33" max="33" width="5.50390625" style="0" hidden="1" customWidth="1"/>
    <col min="34" max="34" width="5.50390625" style="0" customWidth="1"/>
    <col min="35" max="36" width="5.50390625" style="0" hidden="1" customWidth="1"/>
    <col min="37" max="38" width="5.50390625" style="0" customWidth="1"/>
    <col min="39" max="45" width="5.50390625" style="0" hidden="1" customWidth="1"/>
    <col min="46" max="49" width="5.50390625" style="0" customWidth="1"/>
    <col min="50" max="51" width="5.50390625" style="0" hidden="1" customWidth="1"/>
    <col min="52" max="53" width="5.50390625" style="0" customWidth="1"/>
    <col min="54" max="54" width="5.50390625" style="0" hidden="1" customWidth="1"/>
    <col min="55" max="55" width="5.50390625" style="0" customWidth="1"/>
    <col min="56" max="58" width="5.50390625" style="0" hidden="1" customWidth="1"/>
    <col min="59" max="60" width="5.50390625" style="0" customWidth="1"/>
    <col min="61" max="62" width="5.50390625" style="0" hidden="1" customWidth="1"/>
    <col min="63" max="63" width="5.50390625" style="0" customWidth="1"/>
    <col min="64" max="66" width="5.50390625" style="0" hidden="1" customWidth="1"/>
    <col min="67" max="68" width="5.50390625" style="0" customWidth="1"/>
    <col min="69" max="69" width="5.50390625" style="0" hidden="1" customWidth="1"/>
    <col min="70" max="91" width="5.50390625" style="0" customWidth="1"/>
    <col min="92" max="96" width="5.50390625" style="0" hidden="1" customWidth="1"/>
    <col min="97" max="101" width="5.50390625" style="0" customWidth="1"/>
    <col min="102" max="104" width="5.50390625" style="0" hidden="1" customWidth="1"/>
    <col min="105" max="105" width="5.50390625" style="0" customWidth="1"/>
    <col min="106" max="106" width="5.50390625" style="0" hidden="1" customWidth="1"/>
    <col min="107" max="107" width="5.50390625" style="0" customWidth="1"/>
    <col min="108" max="110" width="5.50390625" style="0" hidden="1" customWidth="1"/>
  </cols>
  <sheetData>
    <row r="1" spans="1:110" ht="109.5">
      <c r="A1" s="115" t="s">
        <v>0</v>
      </c>
      <c r="B1" s="80"/>
      <c r="C1" s="81"/>
      <c r="D1" s="82">
        <v>36978.737727314816</v>
      </c>
      <c r="E1" s="83" t="s">
        <v>1</v>
      </c>
      <c r="F1" s="83" t="s">
        <v>2</v>
      </c>
      <c r="G1" s="83" t="s">
        <v>3</v>
      </c>
      <c r="H1" s="83" t="s">
        <v>4</v>
      </c>
      <c r="I1" s="83" t="s">
        <v>5</v>
      </c>
      <c r="J1" s="83" t="s">
        <v>6</v>
      </c>
      <c r="K1" s="83" t="s">
        <v>7</v>
      </c>
      <c r="L1" s="83" t="s">
        <v>8</v>
      </c>
      <c r="M1" s="83" t="s">
        <v>9</v>
      </c>
      <c r="N1" s="83" t="s">
        <v>10</v>
      </c>
      <c r="O1" s="83" t="s">
        <v>11</v>
      </c>
      <c r="P1" s="83" t="s">
        <v>12</v>
      </c>
      <c r="Q1" s="83" t="s">
        <v>13</v>
      </c>
      <c r="R1" s="83" t="s">
        <v>14</v>
      </c>
      <c r="S1" s="83" t="s">
        <v>15</v>
      </c>
      <c r="T1" s="83" t="s">
        <v>16</v>
      </c>
      <c r="U1" s="83" t="s">
        <v>17</v>
      </c>
      <c r="V1" s="83" t="s">
        <v>18</v>
      </c>
      <c r="W1" s="83" t="s">
        <v>19</v>
      </c>
      <c r="X1" s="83" t="s">
        <v>20</v>
      </c>
      <c r="Y1" s="83" t="s">
        <v>21</v>
      </c>
      <c r="Z1" s="83" t="s">
        <v>22</v>
      </c>
      <c r="AA1" s="83" t="s">
        <v>23</v>
      </c>
      <c r="AB1" s="83" t="s">
        <v>24</v>
      </c>
      <c r="AC1" s="83" t="s">
        <v>25</v>
      </c>
      <c r="AD1" s="83" t="s">
        <v>26</v>
      </c>
      <c r="AE1" s="83" t="s">
        <v>27</v>
      </c>
      <c r="AF1" s="83" t="s">
        <v>28</v>
      </c>
      <c r="AG1" s="83" t="s">
        <v>29</v>
      </c>
      <c r="AH1" s="83" t="s">
        <v>30</v>
      </c>
      <c r="AI1" s="83" t="s">
        <v>31</v>
      </c>
      <c r="AJ1" s="83" t="s">
        <v>32</v>
      </c>
      <c r="AK1" s="83" t="s">
        <v>33</v>
      </c>
      <c r="AL1" s="83" t="s">
        <v>34</v>
      </c>
      <c r="AM1" s="83" t="s">
        <v>35</v>
      </c>
      <c r="AN1" s="83" t="s">
        <v>36</v>
      </c>
      <c r="AO1" s="83" t="s">
        <v>37</v>
      </c>
      <c r="AP1" s="83" t="s">
        <v>38</v>
      </c>
      <c r="AQ1" s="83" t="s">
        <v>39</v>
      </c>
      <c r="AR1" s="83" t="s">
        <v>40</v>
      </c>
      <c r="AS1" s="83" t="s">
        <v>41</v>
      </c>
      <c r="AT1" s="83" t="s">
        <v>42</v>
      </c>
      <c r="AU1" s="83" t="s">
        <v>43</v>
      </c>
      <c r="AV1" s="83" t="s">
        <v>44</v>
      </c>
      <c r="AW1" s="83" t="s">
        <v>45</v>
      </c>
      <c r="AX1" s="83" t="s">
        <v>46</v>
      </c>
      <c r="AY1" s="83" t="s">
        <v>47</v>
      </c>
      <c r="AZ1" s="83" t="s">
        <v>48</v>
      </c>
      <c r="BA1" s="83" t="s">
        <v>49</v>
      </c>
      <c r="BB1" s="83" t="s">
        <v>50</v>
      </c>
      <c r="BC1" s="83" t="s">
        <v>51</v>
      </c>
      <c r="BD1" s="83" t="s">
        <v>52</v>
      </c>
      <c r="BE1" s="83" t="s">
        <v>53</v>
      </c>
      <c r="BF1" s="83" t="s">
        <v>54</v>
      </c>
      <c r="BG1" s="83" t="s">
        <v>55</v>
      </c>
      <c r="BH1" s="83" t="s">
        <v>56</v>
      </c>
      <c r="BI1" s="83" t="s">
        <v>57</v>
      </c>
      <c r="BJ1" s="83" t="s">
        <v>58</v>
      </c>
      <c r="BK1" s="83" t="s">
        <v>59</v>
      </c>
      <c r="BL1" s="83" t="s">
        <v>60</v>
      </c>
      <c r="BM1" s="83" t="s">
        <v>61</v>
      </c>
      <c r="BN1" s="83" t="s">
        <v>62</v>
      </c>
      <c r="BO1" s="83" t="s">
        <v>63</v>
      </c>
      <c r="BP1" s="83" t="s">
        <v>64</v>
      </c>
      <c r="BQ1" s="83" t="s">
        <v>65</v>
      </c>
      <c r="BR1" s="83" t="s">
        <v>66</v>
      </c>
      <c r="BS1" s="84" t="s">
        <v>67</v>
      </c>
      <c r="BT1" s="85" t="s">
        <v>68</v>
      </c>
      <c r="BU1" s="83" t="s">
        <v>69</v>
      </c>
      <c r="BV1" s="83" t="s">
        <v>70</v>
      </c>
      <c r="BW1" s="83" t="s">
        <v>71</v>
      </c>
      <c r="BX1" s="83" t="s">
        <v>72</v>
      </c>
      <c r="BY1" s="83" t="s">
        <v>73</v>
      </c>
      <c r="BZ1" s="83" t="s">
        <v>74</v>
      </c>
      <c r="CA1" s="83" t="s">
        <v>75</v>
      </c>
      <c r="CB1" s="83" t="s">
        <v>76</v>
      </c>
      <c r="CC1" s="83" t="s">
        <v>77</v>
      </c>
      <c r="CD1" s="83" t="s">
        <v>78</v>
      </c>
      <c r="CE1" s="83" t="s">
        <v>79</v>
      </c>
      <c r="CF1" s="83" t="s">
        <v>80</v>
      </c>
      <c r="CG1" s="86" t="s">
        <v>81</v>
      </c>
      <c r="CH1" s="86" t="s">
        <v>82</v>
      </c>
      <c r="CI1" s="86" t="s">
        <v>83</v>
      </c>
      <c r="CJ1" s="86" t="s">
        <v>84</v>
      </c>
      <c r="CK1" s="64" t="s">
        <v>85</v>
      </c>
      <c r="CL1" s="64" t="s">
        <v>86</v>
      </c>
      <c r="CM1" s="64" t="s">
        <v>87</v>
      </c>
      <c r="CN1" s="64" t="s">
        <v>88</v>
      </c>
      <c r="CO1" s="64" t="s">
        <v>89</v>
      </c>
      <c r="CP1" s="64" t="s">
        <v>90</v>
      </c>
      <c r="CQ1" s="83" t="s">
        <v>91</v>
      </c>
      <c r="CR1" s="83" t="s">
        <v>92</v>
      </c>
      <c r="CS1" s="83" t="s">
        <v>93</v>
      </c>
      <c r="CT1" s="83" t="s">
        <v>94</v>
      </c>
      <c r="CU1" s="83" t="s">
        <v>95</v>
      </c>
      <c r="CV1" s="83" t="s">
        <v>96</v>
      </c>
      <c r="CW1" s="83" t="s">
        <v>97</v>
      </c>
      <c r="CX1" s="83" t="s">
        <v>98</v>
      </c>
      <c r="CY1" s="83" t="s">
        <v>99</v>
      </c>
      <c r="CZ1" s="83" t="s">
        <v>100</v>
      </c>
      <c r="DA1" s="83" t="s">
        <v>101</v>
      </c>
      <c r="DB1" s="83" t="s">
        <v>102</v>
      </c>
      <c r="DC1" s="83" t="s">
        <v>103</v>
      </c>
      <c r="DD1" s="83" t="s">
        <v>104</v>
      </c>
      <c r="DE1" s="64" t="s">
        <v>105</v>
      </c>
      <c r="DF1" s="64" t="s">
        <v>105</v>
      </c>
    </row>
    <row r="2" spans="1:110" ht="12" customHeight="1" thickBot="1">
      <c r="A2" s="87" t="s">
        <v>248</v>
      </c>
      <c r="B2" s="88" t="s">
        <v>250</v>
      </c>
      <c r="C2" s="89" t="s">
        <v>108</v>
      </c>
      <c r="D2" s="88" t="s">
        <v>251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90"/>
      <c r="BL2" s="87"/>
      <c r="BM2" s="87"/>
      <c r="BN2" s="87"/>
      <c r="BO2" s="87"/>
      <c r="BP2" s="87"/>
      <c r="BQ2" s="87"/>
      <c r="BR2" s="87"/>
      <c r="BS2" s="91"/>
      <c r="BT2" s="92"/>
      <c r="BU2" s="87" t="s">
        <v>110</v>
      </c>
      <c r="BV2" s="87" t="s">
        <v>110</v>
      </c>
      <c r="BW2" s="87" t="s">
        <v>110</v>
      </c>
      <c r="BX2" s="87" t="s">
        <v>110</v>
      </c>
      <c r="BY2" s="87" t="s">
        <v>110</v>
      </c>
      <c r="BZ2" s="87" t="s">
        <v>111</v>
      </c>
      <c r="CA2" s="87" t="s">
        <v>111</v>
      </c>
      <c r="CB2" s="87" t="s">
        <v>110</v>
      </c>
      <c r="CC2" s="87" t="s">
        <v>111</v>
      </c>
      <c r="CD2" s="87" t="s">
        <v>110</v>
      </c>
      <c r="CE2" s="87" t="s">
        <v>110</v>
      </c>
      <c r="CF2" s="87" t="s">
        <v>111</v>
      </c>
      <c r="CG2" s="93"/>
      <c r="CH2" s="93"/>
      <c r="CI2" s="93"/>
      <c r="CJ2" s="93"/>
      <c r="CK2" s="93"/>
      <c r="CL2" s="93"/>
      <c r="CM2" s="93"/>
      <c r="CN2" s="87" t="s">
        <v>111</v>
      </c>
      <c r="CO2" s="87" t="s">
        <v>111</v>
      </c>
      <c r="CP2" s="87" t="s">
        <v>111</v>
      </c>
      <c r="CQ2" s="65" t="s">
        <v>111</v>
      </c>
      <c r="CR2" s="65" t="s">
        <v>112</v>
      </c>
      <c r="CS2" s="90" t="s">
        <v>111</v>
      </c>
      <c r="CT2" s="90" t="s">
        <v>111</v>
      </c>
      <c r="CU2" s="90" t="s">
        <v>111</v>
      </c>
      <c r="CV2" s="90" t="s">
        <v>111</v>
      </c>
      <c r="CW2" s="90" t="s">
        <v>111</v>
      </c>
      <c r="CX2" s="90" t="s">
        <v>111</v>
      </c>
      <c r="CY2" s="90" t="s">
        <v>111</v>
      </c>
      <c r="CZ2" s="90" t="s">
        <v>111</v>
      </c>
      <c r="DA2" s="90" t="s">
        <v>111</v>
      </c>
      <c r="DB2" s="90" t="s">
        <v>111</v>
      </c>
      <c r="DC2" s="90" t="s">
        <v>111</v>
      </c>
      <c r="DD2" s="65" t="s">
        <v>111</v>
      </c>
      <c r="DE2" s="65" t="s">
        <v>111</v>
      </c>
      <c r="DF2" s="65" t="s">
        <v>111</v>
      </c>
    </row>
    <row r="3" spans="1:110" ht="12" customHeight="1" thickTop="1">
      <c r="A3" s="66" t="s">
        <v>249</v>
      </c>
      <c r="B3" s="82" t="s">
        <v>113</v>
      </c>
      <c r="C3" s="94"/>
      <c r="D3" s="80"/>
      <c r="E3" s="66"/>
      <c r="F3" s="66"/>
      <c r="G3" s="95">
        <v>7.35</v>
      </c>
      <c r="H3" s="95">
        <v>3</v>
      </c>
      <c r="I3" s="66"/>
      <c r="J3" s="66"/>
      <c r="K3" s="66"/>
      <c r="L3" s="95"/>
      <c r="M3" s="66"/>
      <c r="N3" s="66"/>
      <c r="O3" s="66"/>
      <c r="P3" s="66"/>
      <c r="Q3" s="95">
        <v>0.67</v>
      </c>
      <c r="R3" s="95">
        <v>15</v>
      </c>
      <c r="S3" s="66"/>
      <c r="T3" s="66"/>
      <c r="U3" s="66"/>
      <c r="V3" s="95">
        <v>1.3</v>
      </c>
      <c r="W3" s="66"/>
      <c r="X3" s="66"/>
      <c r="Y3" s="66"/>
      <c r="Z3" s="95">
        <v>0.0019999999999999996</v>
      </c>
      <c r="AA3" s="66"/>
      <c r="AB3" s="66"/>
      <c r="AC3" s="66"/>
      <c r="AD3" s="95">
        <v>155</v>
      </c>
      <c r="AE3" s="95">
        <v>155</v>
      </c>
      <c r="AF3" s="95">
        <v>18.8</v>
      </c>
      <c r="AG3" s="66"/>
      <c r="AH3" s="66"/>
      <c r="AI3" s="95">
        <v>0.95</v>
      </c>
      <c r="AJ3" s="95">
        <v>1.8</v>
      </c>
      <c r="AK3" s="95">
        <v>17</v>
      </c>
      <c r="AL3" s="95">
        <v>17</v>
      </c>
      <c r="AM3" s="95"/>
      <c r="AN3" s="66"/>
      <c r="AO3" s="95">
        <v>1.5</v>
      </c>
      <c r="AP3" s="66"/>
      <c r="AQ3" s="66"/>
      <c r="AR3" s="66"/>
      <c r="AS3" s="66"/>
      <c r="AT3" s="95">
        <v>170</v>
      </c>
      <c r="AU3" s="66"/>
      <c r="AV3" s="66"/>
      <c r="AW3" s="66"/>
      <c r="AX3" s="95">
        <v>43</v>
      </c>
      <c r="AY3" s="66"/>
      <c r="AZ3" s="66"/>
      <c r="BA3" s="95">
        <v>12</v>
      </c>
      <c r="BB3" s="66"/>
      <c r="BC3" s="95"/>
      <c r="BD3" s="66"/>
      <c r="BE3" s="95">
        <v>0.44</v>
      </c>
      <c r="BF3" s="95">
        <v>1.7</v>
      </c>
      <c r="BG3" s="66"/>
      <c r="BH3" s="95">
        <v>500</v>
      </c>
      <c r="BI3" s="95">
        <v>50</v>
      </c>
      <c r="BJ3" s="95">
        <v>1.5</v>
      </c>
      <c r="BK3" s="66"/>
      <c r="BL3" s="66"/>
      <c r="BM3" s="66"/>
      <c r="BN3" s="66"/>
      <c r="BO3" s="66"/>
      <c r="BP3" s="66"/>
      <c r="BQ3" s="95">
        <v>0.037</v>
      </c>
      <c r="BR3" s="95">
        <v>110</v>
      </c>
      <c r="BS3" s="96"/>
      <c r="BT3" s="97"/>
      <c r="BU3" s="95">
        <v>12.5</v>
      </c>
      <c r="BV3" s="95"/>
      <c r="BW3" s="95">
        <v>1.25</v>
      </c>
      <c r="BX3" s="95">
        <v>30</v>
      </c>
      <c r="BY3" s="95">
        <v>325</v>
      </c>
      <c r="BZ3" s="95"/>
      <c r="CA3" s="66"/>
      <c r="CB3" s="95">
        <v>5</v>
      </c>
      <c r="CC3" s="66"/>
      <c r="CD3" s="95">
        <v>0.75</v>
      </c>
      <c r="CE3" s="95"/>
      <c r="CF3" s="66"/>
      <c r="CG3" s="44"/>
      <c r="CH3" s="44"/>
      <c r="CI3" s="44"/>
      <c r="CJ3" s="44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</row>
    <row r="4" spans="1:110" ht="12" customHeight="1">
      <c r="A4" s="66"/>
      <c r="B4" s="82" t="s">
        <v>114</v>
      </c>
      <c r="C4" s="94"/>
      <c r="D4" s="80"/>
      <c r="E4" s="66">
        <v>700</v>
      </c>
      <c r="F4" s="66"/>
      <c r="G4" s="95">
        <v>1</v>
      </c>
      <c r="H4" s="95">
        <v>10</v>
      </c>
      <c r="I4" s="66">
        <v>3</v>
      </c>
      <c r="J4" s="66">
        <v>40</v>
      </c>
      <c r="K4" s="66">
        <v>0.1</v>
      </c>
      <c r="L4" s="95"/>
      <c r="M4" s="66"/>
      <c r="N4" s="66"/>
      <c r="O4" s="66"/>
      <c r="P4" s="66"/>
      <c r="Q4" s="95">
        <v>3</v>
      </c>
      <c r="R4" s="95">
        <v>100</v>
      </c>
      <c r="S4" s="66">
        <v>10</v>
      </c>
      <c r="T4" s="66"/>
      <c r="U4" s="66"/>
      <c r="V4" s="95">
        <v>60</v>
      </c>
      <c r="W4" s="66"/>
      <c r="X4" s="66"/>
      <c r="Y4" s="66">
        <v>300</v>
      </c>
      <c r="Z4" s="95">
        <v>0.003999999999999999</v>
      </c>
      <c r="AA4" s="66"/>
      <c r="AB4" s="66"/>
      <c r="AC4" s="66"/>
      <c r="AD4" s="95">
        <v>600</v>
      </c>
      <c r="AE4" s="95">
        <v>600</v>
      </c>
      <c r="AF4" s="95">
        <v>10</v>
      </c>
      <c r="AG4" s="66">
        <v>1000</v>
      </c>
      <c r="AH4" s="66">
        <v>70</v>
      </c>
      <c r="AI4" s="95">
        <v>4</v>
      </c>
      <c r="AJ4" s="95">
        <v>6</v>
      </c>
      <c r="AK4" s="95">
        <v>70</v>
      </c>
      <c r="AL4" s="95">
        <v>100</v>
      </c>
      <c r="AM4" s="95"/>
      <c r="AN4" s="66"/>
      <c r="AO4" s="95">
        <v>5</v>
      </c>
      <c r="AP4" s="66"/>
      <c r="AQ4" s="66"/>
      <c r="AR4" s="66">
        <v>2</v>
      </c>
      <c r="AS4" s="66">
        <v>2</v>
      </c>
      <c r="AT4" s="95">
        <v>700</v>
      </c>
      <c r="AU4" s="66">
        <v>1000</v>
      </c>
      <c r="AV4" s="66"/>
      <c r="AW4" s="66"/>
      <c r="AX4" s="95">
        <v>300</v>
      </c>
      <c r="AY4" s="66">
        <v>300</v>
      </c>
      <c r="AZ4" s="66"/>
      <c r="BA4" s="95">
        <v>50</v>
      </c>
      <c r="BB4" s="66"/>
      <c r="BC4" s="95"/>
      <c r="BD4" s="66">
        <v>20</v>
      </c>
      <c r="BE4" s="95">
        <v>2</v>
      </c>
      <c r="BF4" s="95">
        <v>7</v>
      </c>
      <c r="BG4" s="66">
        <v>100</v>
      </c>
      <c r="BH4" s="95">
        <v>1000</v>
      </c>
      <c r="BI4" s="95">
        <v>600</v>
      </c>
      <c r="BJ4" s="95">
        <v>3</v>
      </c>
      <c r="BK4" s="66">
        <v>30</v>
      </c>
      <c r="BL4" s="66">
        <v>2000</v>
      </c>
      <c r="BM4" s="66">
        <v>40</v>
      </c>
      <c r="BN4" s="66">
        <v>200000</v>
      </c>
      <c r="BO4" s="66"/>
      <c r="BP4" s="66"/>
      <c r="BQ4" s="95">
        <v>0.1</v>
      </c>
      <c r="BR4" s="95">
        <v>1000</v>
      </c>
      <c r="BS4" s="96"/>
      <c r="BT4" s="97"/>
      <c r="BU4" s="95">
        <v>0.2</v>
      </c>
      <c r="BV4" s="95"/>
      <c r="BW4" s="95">
        <v>4</v>
      </c>
      <c r="BX4" s="95">
        <v>100</v>
      </c>
      <c r="BY4" s="95">
        <v>1000</v>
      </c>
      <c r="BZ4" s="95"/>
      <c r="CA4" s="66"/>
      <c r="CB4" s="95">
        <v>20</v>
      </c>
      <c r="CC4" s="66">
        <v>0.3</v>
      </c>
      <c r="CD4" s="95">
        <v>1</v>
      </c>
      <c r="CE4" s="95"/>
      <c r="CF4" s="66">
        <v>0.7</v>
      </c>
      <c r="CG4" s="44"/>
      <c r="CH4" s="44"/>
      <c r="CI4" s="44"/>
      <c r="CJ4" s="44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</row>
    <row r="5" spans="1:110" ht="12" customHeight="1" thickBot="1">
      <c r="A5" s="98"/>
      <c r="B5" s="88" t="s">
        <v>115</v>
      </c>
      <c r="C5" s="89"/>
      <c r="D5" s="88"/>
      <c r="E5" s="99">
        <v>700</v>
      </c>
      <c r="F5" s="98"/>
      <c r="G5" s="98"/>
      <c r="H5" s="99">
        <v>10</v>
      </c>
      <c r="I5" s="99">
        <v>6</v>
      </c>
      <c r="J5" s="99">
        <v>40</v>
      </c>
      <c r="K5" s="99">
        <v>10</v>
      </c>
      <c r="L5" s="99"/>
      <c r="M5" s="99"/>
      <c r="N5" s="99"/>
      <c r="O5" s="99"/>
      <c r="P5" s="99"/>
      <c r="Q5" s="99">
        <v>3</v>
      </c>
      <c r="R5" s="99">
        <v>100</v>
      </c>
      <c r="S5" s="98"/>
      <c r="T5" s="98"/>
      <c r="U5" s="98"/>
      <c r="V5" s="99">
        <v>60</v>
      </c>
      <c r="W5" s="98"/>
      <c r="X5" s="98"/>
      <c r="Y5" s="99">
        <v>300</v>
      </c>
      <c r="Z5" s="100">
        <v>0.003999999999999999</v>
      </c>
      <c r="AA5" s="98"/>
      <c r="AB5" s="98"/>
      <c r="AC5" s="98"/>
      <c r="AD5" s="99">
        <v>600</v>
      </c>
      <c r="AE5" s="98"/>
      <c r="AF5" s="98"/>
      <c r="AG5" s="99">
        <v>1000</v>
      </c>
      <c r="AH5" s="98"/>
      <c r="AI5" s="99">
        <v>4</v>
      </c>
      <c r="AJ5" s="99">
        <v>6</v>
      </c>
      <c r="AK5" s="98"/>
      <c r="AL5" s="99">
        <v>100</v>
      </c>
      <c r="AM5" s="99"/>
      <c r="AN5" s="98"/>
      <c r="AO5" s="98"/>
      <c r="AP5" s="98"/>
      <c r="AQ5" s="98"/>
      <c r="AR5" s="98"/>
      <c r="AS5" s="98"/>
      <c r="AT5" s="99">
        <v>700</v>
      </c>
      <c r="AU5" s="99">
        <v>1000</v>
      </c>
      <c r="AV5" s="99"/>
      <c r="AW5" s="99"/>
      <c r="AX5" s="98"/>
      <c r="AY5" s="98"/>
      <c r="AZ5" s="98"/>
      <c r="BA5" s="99">
        <v>50</v>
      </c>
      <c r="BB5" s="99"/>
      <c r="BC5" s="99"/>
      <c r="BD5" s="99">
        <v>70</v>
      </c>
      <c r="BE5" s="98"/>
      <c r="BF5" s="98"/>
      <c r="BG5" s="98"/>
      <c r="BH5" s="99">
        <v>1000</v>
      </c>
      <c r="BI5" s="98"/>
      <c r="BJ5" s="99">
        <v>3</v>
      </c>
      <c r="BK5" s="98"/>
      <c r="BL5" s="99">
        <v>2000</v>
      </c>
      <c r="BM5" s="99">
        <v>40</v>
      </c>
      <c r="BN5" s="89">
        <v>200000</v>
      </c>
      <c r="BO5" s="89"/>
      <c r="BP5" s="89"/>
      <c r="BQ5" s="101"/>
      <c r="BR5" s="99">
        <v>10000</v>
      </c>
      <c r="BS5" s="102"/>
      <c r="BT5" s="103"/>
      <c r="BU5" s="98"/>
      <c r="BV5" s="98"/>
      <c r="BW5" s="99">
        <v>4</v>
      </c>
      <c r="BX5" s="99">
        <v>100</v>
      </c>
      <c r="BY5" s="98"/>
      <c r="BZ5" s="98"/>
      <c r="CA5" s="98"/>
      <c r="CB5" s="98"/>
      <c r="CC5" s="100">
        <v>0.1</v>
      </c>
      <c r="CD5" s="98"/>
      <c r="CE5" s="98"/>
      <c r="CF5" s="98"/>
      <c r="CG5" s="104"/>
      <c r="CH5" s="104"/>
      <c r="CI5" s="98"/>
      <c r="CJ5" s="98"/>
      <c r="CK5" s="98"/>
      <c r="CL5" s="98"/>
      <c r="CM5" s="98"/>
      <c r="CN5" s="105"/>
      <c r="CO5" s="105"/>
      <c r="CP5" s="105"/>
      <c r="CQ5" s="67"/>
      <c r="CR5" s="67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67"/>
      <c r="DE5" s="67"/>
      <c r="DF5" s="67"/>
    </row>
    <row r="6" spans="1:110" ht="12" customHeight="1" thickTop="1">
      <c r="A6" s="105"/>
      <c r="B6" s="106"/>
      <c r="C6" s="107"/>
      <c r="D6" s="108"/>
      <c r="E6" s="109"/>
      <c r="F6" s="105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5"/>
      <c r="U6" s="105"/>
      <c r="V6" s="109"/>
      <c r="W6" s="105"/>
      <c r="X6" s="105"/>
      <c r="Y6" s="109"/>
      <c r="Z6" s="109"/>
      <c r="AA6" s="105"/>
      <c r="AB6" s="105"/>
      <c r="AC6" s="105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5"/>
      <c r="AO6" s="109"/>
      <c r="AP6" s="105"/>
      <c r="AQ6" s="105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96" t="s">
        <v>247</v>
      </c>
      <c r="BT6" s="97"/>
      <c r="BU6" s="109"/>
      <c r="BV6" s="109"/>
      <c r="BW6" s="109"/>
      <c r="BX6" s="109"/>
      <c r="BY6" s="109"/>
      <c r="BZ6" s="109"/>
      <c r="CA6" s="105"/>
      <c r="CB6" s="109"/>
      <c r="CC6" s="109"/>
      <c r="CD6" s="109"/>
      <c r="CE6" s="109"/>
      <c r="CF6" s="109"/>
      <c r="CG6" s="110" t="s">
        <v>247</v>
      </c>
      <c r="CH6" s="110" t="s">
        <v>247</v>
      </c>
      <c r="CI6" s="44"/>
      <c r="CJ6" s="44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</row>
    <row r="7" spans="1:110" ht="12" customHeight="1">
      <c r="A7" s="105" t="s">
        <v>116</v>
      </c>
      <c r="B7" s="106">
        <v>36663</v>
      </c>
      <c r="C7" s="107">
        <v>200012220</v>
      </c>
      <c r="D7" s="108" t="s">
        <v>118</v>
      </c>
      <c r="E7" s="109"/>
      <c r="F7" s="105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5">
        <v>2.4</v>
      </c>
      <c r="U7" s="105"/>
      <c r="V7" s="109"/>
      <c r="W7" s="105"/>
      <c r="X7" s="105"/>
      <c r="Y7" s="109"/>
      <c r="Z7" s="109"/>
      <c r="AA7" s="105"/>
      <c r="AB7" s="105"/>
      <c r="AC7" s="105"/>
      <c r="AD7" s="109"/>
      <c r="AE7" s="109"/>
      <c r="AF7" s="109"/>
      <c r="AG7" s="109"/>
      <c r="AH7" s="109">
        <v>0.2</v>
      </c>
      <c r="AI7" s="109"/>
      <c r="AJ7" s="109"/>
      <c r="AK7" s="109"/>
      <c r="AL7" s="109"/>
      <c r="AM7" s="109"/>
      <c r="AN7" s="105"/>
      <c r="AO7" s="109"/>
      <c r="AP7" s="105"/>
      <c r="AQ7" s="105"/>
      <c r="AR7" s="109"/>
      <c r="AS7" s="109"/>
      <c r="AT7" s="109"/>
      <c r="AU7" s="109">
        <v>7.9</v>
      </c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96">
        <v>10.5</v>
      </c>
      <c r="BT7" s="97">
        <v>3</v>
      </c>
      <c r="BU7" s="109"/>
      <c r="BV7" s="109"/>
      <c r="BW7" s="109"/>
      <c r="BX7" s="109"/>
      <c r="BY7" s="109"/>
      <c r="BZ7" s="109"/>
      <c r="CA7" s="105"/>
      <c r="CB7" s="109"/>
      <c r="CC7" s="109"/>
      <c r="CD7" s="109"/>
      <c r="CE7" s="109"/>
      <c r="CF7" s="109"/>
      <c r="CG7" s="110">
        <v>3.78</v>
      </c>
      <c r="CH7" s="44">
        <v>878.93</v>
      </c>
      <c r="CI7" s="44">
        <v>875.15</v>
      </c>
      <c r="CJ7" s="44">
        <v>1.1</v>
      </c>
      <c r="CK7" s="66">
        <v>2.1</v>
      </c>
      <c r="CL7" s="66">
        <v>563</v>
      </c>
      <c r="CM7" s="66">
        <v>7.14</v>
      </c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</row>
    <row r="8" spans="1:110" ht="12" customHeight="1">
      <c r="A8" s="105" t="s">
        <v>116</v>
      </c>
      <c r="B8" s="106">
        <v>36725</v>
      </c>
      <c r="C8" s="107">
        <v>200022101</v>
      </c>
      <c r="D8" s="108" t="s">
        <v>118</v>
      </c>
      <c r="E8" s="109"/>
      <c r="F8" s="105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5">
        <v>4</v>
      </c>
      <c r="U8" s="105"/>
      <c r="V8" s="109"/>
      <c r="W8" s="105"/>
      <c r="X8" s="105"/>
      <c r="Y8" s="109"/>
      <c r="Z8" s="109"/>
      <c r="AA8" s="105"/>
      <c r="AB8" s="105"/>
      <c r="AC8" s="105"/>
      <c r="AD8" s="109"/>
      <c r="AE8" s="109"/>
      <c r="AF8" s="109"/>
      <c r="AG8" s="109"/>
      <c r="AH8" s="109">
        <v>0.3</v>
      </c>
      <c r="AI8" s="109"/>
      <c r="AJ8" s="109"/>
      <c r="AK8" s="109"/>
      <c r="AL8" s="109"/>
      <c r="AM8" s="109"/>
      <c r="AN8" s="105"/>
      <c r="AO8" s="109"/>
      <c r="AP8" s="105"/>
      <c r="AQ8" s="105"/>
      <c r="AR8" s="109"/>
      <c r="AS8" s="109"/>
      <c r="AT8" s="109"/>
      <c r="AU8" s="109">
        <v>11</v>
      </c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96">
        <v>15.3</v>
      </c>
      <c r="BT8" s="97">
        <v>3</v>
      </c>
      <c r="BU8" s="109">
        <v>48</v>
      </c>
      <c r="BV8" s="109" t="s">
        <v>120</v>
      </c>
      <c r="BW8" s="109" t="s">
        <v>241</v>
      </c>
      <c r="BX8" s="109">
        <v>1.5</v>
      </c>
      <c r="BY8" s="109" t="s">
        <v>126</v>
      </c>
      <c r="BZ8" s="109"/>
      <c r="CA8" s="105">
        <v>5.7</v>
      </c>
      <c r="CB8" s="109" t="s">
        <v>243</v>
      </c>
      <c r="CC8" s="109">
        <v>0.22</v>
      </c>
      <c r="CD8" s="109" t="s">
        <v>128</v>
      </c>
      <c r="CE8" s="109" t="s">
        <v>120</v>
      </c>
      <c r="CF8" s="109" t="s">
        <v>129</v>
      </c>
      <c r="CG8" s="111">
        <v>4.32</v>
      </c>
      <c r="CH8" s="44">
        <v>878.93</v>
      </c>
      <c r="CI8" s="44">
        <v>874.61</v>
      </c>
      <c r="CJ8" s="112">
        <v>0.1</v>
      </c>
      <c r="CK8" s="113">
        <v>5.4</v>
      </c>
      <c r="CL8" s="114">
        <v>678</v>
      </c>
      <c r="CM8" s="112">
        <v>7.22</v>
      </c>
      <c r="CN8" s="66"/>
      <c r="CO8" s="66"/>
      <c r="CP8" s="66"/>
      <c r="CQ8" s="66"/>
      <c r="CR8" s="66"/>
      <c r="CS8" s="66">
        <v>340</v>
      </c>
      <c r="CT8" s="66">
        <v>13</v>
      </c>
      <c r="CU8" s="66">
        <v>450</v>
      </c>
      <c r="CV8" s="66">
        <v>26</v>
      </c>
      <c r="CW8" s="66">
        <v>32</v>
      </c>
      <c r="CX8" s="66"/>
      <c r="CY8" s="66"/>
      <c r="CZ8" s="66"/>
      <c r="DA8" s="66" t="s">
        <v>130</v>
      </c>
      <c r="DB8" s="66"/>
      <c r="DC8" s="66">
        <v>0.53</v>
      </c>
      <c r="DD8" s="66"/>
      <c r="DE8" s="66"/>
      <c r="DF8" s="66"/>
    </row>
    <row r="9" spans="1:110" ht="12" customHeight="1">
      <c r="A9" s="105" t="s">
        <v>116</v>
      </c>
      <c r="B9" s="106">
        <v>36797</v>
      </c>
      <c r="C9" s="107">
        <v>200031880</v>
      </c>
      <c r="D9" s="108" t="s">
        <v>118</v>
      </c>
      <c r="E9" s="109"/>
      <c r="F9" s="105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5">
        <v>1.9</v>
      </c>
      <c r="U9" s="105"/>
      <c r="V9" s="109"/>
      <c r="W9" s="105"/>
      <c r="X9" s="105"/>
      <c r="Y9" s="109"/>
      <c r="Z9" s="109"/>
      <c r="AA9" s="105"/>
      <c r="AB9" s="105"/>
      <c r="AC9" s="105"/>
      <c r="AD9" s="109"/>
      <c r="AE9" s="109"/>
      <c r="AF9" s="109"/>
      <c r="AG9" s="109"/>
      <c r="AH9" s="109">
        <v>0.2</v>
      </c>
      <c r="AI9" s="109"/>
      <c r="AJ9" s="109"/>
      <c r="AK9" s="109"/>
      <c r="AL9" s="109"/>
      <c r="AM9" s="109"/>
      <c r="AN9" s="105"/>
      <c r="AO9" s="109"/>
      <c r="AP9" s="105"/>
      <c r="AQ9" s="105"/>
      <c r="AR9" s="109"/>
      <c r="AS9" s="109"/>
      <c r="AT9" s="109"/>
      <c r="AU9" s="109">
        <v>8.7</v>
      </c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96">
        <v>10.8</v>
      </c>
      <c r="BT9" s="97">
        <v>3</v>
      </c>
      <c r="BU9" s="109"/>
      <c r="BV9" s="109"/>
      <c r="BW9" s="109"/>
      <c r="BX9" s="109"/>
      <c r="BY9" s="109"/>
      <c r="BZ9" s="109"/>
      <c r="CA9" s="105"/>
      <c r="CB9" s="109"/>
      <c r="CC9" s="109"/>
      <c r="CD9" s="109"/>
      <c r="CE9" s="109"/>
      <c r="CF9" s="109"/>
      <c r="CG9" s="111">
        <v>5.4</v>
      </c>
      <c r="CH9" s="44">
        <v>878.93</v>
      </c>
      <c r="CI9" s="44">
        <v>873.53</v>
      </c>
      <c r="CJ9" s="112">
        <v>0.2</v>
      </c>
      <c r="CK9" s="113">
        <v>2.5</v>
      </c>
      <c r="CL9" s="114">
        <v>594</v>
      </c>
      <c r="CM9" s="112">
        <v>6.59</v>
      </c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</row>
    <row r="10" spans="1:110" ht="12" customHeight="1">
      <c r="A10" s="105" t="s">
        <v>131</v>
      </c>
      <c r="B10" s="106">
        <v>36663</v>
      </c>
      <c r="C10" s="107">
        <v>200012221</v>
      </c>
      <c r="D10" s="108" t="s">
        <v>118</v>
      </c>
      <c r="E10" s="109"/>
      <c r="F10" s="105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5"/>
      <c r="U10" s="105"/>
      <c r="V10" s="109"/>
      <c r="W10" s="105"/>
      <c r="X10" s="105"/>
      <c r="Y10" s="109"/>
      <c r="Z10" s="109"/>
      <c r="AA10" s="105"/>
      <c r="AB10" s="105"/>
      <c r="AC10" s="105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5"/>
      <c r="AO10" s="109"/>
      <c r="AP10" s="105"/>
      <c r="AQ10" s="105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96" t="s">
        <v>121</v>
      </c>
      <c r="BT10" s="97">
        <v>0</v>
      </c>
      <c r="BU10" s="109"/>
      <c r="BV10" s="109"/>
      <c r="BW10" s="109"/>
      <c r="BX10" s="109"/>
      <c r="BY10" s="109"/>
      <c r="BZ10" s="109"/>
      <c r="CA10" s="105"/>
      <c r="CB10" s="109"/>
      <c r="CC10" s="109"/>
      <c r="CD10" s="109"/>
      <c r="CE10" s="109"/>
      <c r="CF10" s="109"/>
      <c r="CG10" s="110">
        <v>3.59</v>
      </c>
      <c r="CH10" s="67">
        <v>879.03</v>
      </c>
      <c r="CI10" s="44">
        <v>875.44</v>
      </c>
      <c r="CJ10" s="44">
        <v>2.2</v>
      </c>
      <c r="CK10" s="66">
        <v>3.9</v>
      </c>
      <c r="CL10" s="66">
        <v>1700</v>
      </c>
      <c r="CM10" s="66">
        <v>11.71</v>
      </c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</row>
    <row r="11" spans="1:110" ht="12" customHeight="1">
      <c r="A11" s="105" t="s">
        <v>131</v>
      </c>
      <c r="B11" s="106">
        <v>36725</v>
      </c>
      <c r="C11" s="107">
        <v>200022102</v>
      </c>
      <c r="D11" s="108" t="s">
        <v>118</v>
      </c>
      <c r="E11" s="109" t="s">
        <v>245</v>
      </c>
      <c r="F11" s="105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5"/>
      <c r="U11" s="105"/>
      <c r="V11" s="109"/>
      <c r="W11" s="105"/>
      <c r="X11" s="105"/>
      <c r="Y11" s="109"/>
      <c r="Z11" s="109"/>
      <c r="AA11" s="105"/>
      <c r="AB11" s="105"/>
      <c r="AC11" s="105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5"/>
      <c r="AO11" s="109"/>
      <c r="AP11" s="105"/>
      <c r="AQ11" s="105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>
        <v>12</v>
      </c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96">
        <v>12</v>
      </c>
      <c r="BT11" s="97">
        <v>2</v>
      </c>
      <c r="BU11" s="109">
        <v>10</v>
      </c>
      <c r="BV11" s="109" t="s">
        <v>120</v>
      </c>
      <c r="BW11" s="109" t="s">
        <v>241</v>
      </c>
      <c r="BX11" s="109">
        <v>0.71</v>
      </c>
      <c r="BY11" s="109" t="s">
        <v>126</v>
      </c>
      <c r="BZ11" s="109"/>
      <c r="CA11" s="105">
        <v>5.4</v>
      </c>
      <c r="CB11" s="109" t="s">
        <v>243</v>
      </c>
      <c r="CC11" s="109" t="s">
        <v>129</v>
      </c>
      <c r="CD11" s="109">
        <v>0.04</v>
      </c>
      <c r="CE11" s="109" t="s">
        <v>120</v>
      </c>
      <c r="CF11" s="109" t="s">
        <v>129</v>
      </c>
      <c r="CG11" s="111">
        <v>4.17</v>
      </c>
      <c r="CH11" s="67">
        <v>879.03</v>
      </c>
      <c r="CI11" s="44">
        <v>874.86</v>
      </c>
      <c r="CJ11" s="112">
        <v>0.8</v>
      </c>
      <c r="CK11" s="113" t="s">
        <v>120</v>
      </c>
      <c r="CL11" s="114">
        <v>1970</v>
      </c>
      <c r="CM11" s="112">
        <v>12.93</v>
      </c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</row>
    <row r="12" spans="1:110" ht="12" customHeight="1">
      <c r="A12" s="105" t="s">
        <v>131</v>
      </c>
      <c r="B12" s="106">
        <v>36797</v>
      </c>
      <c r="C12" s="107">
        <v>200031879</v>
      </c>
      <c r="D12" s="108" t="s">
        <v>118</v>
      </c>
      <c r="E12" s="109"/>
      <c r="F12" s="105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5"/>
      <c r="U12" s="105"/>
      <c r="V12" s="109"/>
      <c r="W12" s="105"/>
      <c r="X12" s="105"/>
      <c r="Y12" s="109"/>
      <c r="Z12" s="109"/>
      <c r="AA12" s="105"/>
      <c r="AB12" s="105"/>
      <c r="AC12" s="105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5"/>
      <c r="AO12" s="109"/>
      <c r="AP12" s="105"/>
      <c r="AQ12" s="105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>
        <v>27</v>
      </c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96">
        <v>27</v>
      </c>
      <c r="BT12" s="97">
        <v>1</v>
      </c>
      <c r="BU12" s="109"/>
      <c r="BV12" s="109"/>
      <c r="BW12" s="109"/>
      <c r="BX12" s="109"/>
      <c r="BY12" s="109"/>
      <c r="BZ12" s="109"/>
      <c r="CA12" s="105"/>
      <c r="CB12" s="109"/>
      <c r="CC12" s="109"/>
      <c r="CD12" s="109"/>
      <c r="CE12" s="109"/>
      <c r="CF12" s="109"/>
      <c r="CG12" s="111">
        <v>5.79</v>
      </c>
      <c r="CH12" s="67">
        <v>879.03</v>
      </c>
      <c r="CI12" s="44">
        <v>873.24</v>
      </c>
      <c r="CJ12" s="112">
        <v>0.3</v>
      </c>
      <c r="CK12" s="113">
        <v>8.3</v>
      </c>
      <c r="CL12" s="114">
        <v>1379</v>
      </c>
      <c r="CM12" s="112">
        <v>11.33</v>
      </c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</row>
    <row r="13" spans="1:110" ht="12" customHeight="1">
      <c r="A13" s="105" t="s">
        <v>142</v>
      </c>
      <c r="B13" s="106">
        <v>36662</v>
      </c>
      <c r="C13" s="107">
        <v>200012212</v>
      </c>
      <c r="D13" s="108" t="s">
        <v>118</v>
      </c>
      <c r="E13" s="109"/>
      <c r="F13" s="105"/>
      <c r="G13" s="109"/>
      <c r="H13" s="109">
        <v>19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>
        <v>3</v>
      </c>
      <c r="S13" s="109"/>
      <c r="T13" s="105">
        <v>250</v>
      </c>
      <c r="U13" s="105"/>
      <c r="V13" s="109"/>
      <c r="W13" s="105"/>
      <c r="X13" s="105">
        <v>1.9</v>
      </c>
      <c r="Y13" s="109"/>
      <c r="Z13" s="109"/>
      <c r="AA13" s="105"/>
      <c r="AB13" s="105"/>
      <c r="AC13" s="105"/>
      <c r="AD13" s="109">
        <v>0.5</v>
      </c>
      <c r="AE13" s="109"/>
      <c r="AF13" s="109">
        <v>0.7</v>
      </c>
      <c r="AG13" s="109"/>
      <c r="AH13" s="109">
        <v>0.5</v>
      </c>
      <c r="AI13" s="109"/>
      <c r="AJ13" s="109"/>
      <c r="AK13" s="109">
        <v>0.3</v>
      </c>
      <c r="AL13" s="109">
        <v>3.7</v>
      </c>
      <c r="AM13" s="109"/>
      <c r="AN13" s="105"/>
      <c r="AO13" s="109"/>
      <c r="AP13" s="105"/>
      <c r="AQ13" s="105"/>
      <c r="AR13" s="109"/>
      <c r="AS13" s="109"/>
      <c r="AT13" s="109">
        <v>6</v>
      </c>
      <c r="AU13" s="109">
        <v>88</v>
      </c>
      <c r="AV13" s="109">
        <v>4.6</v>
      </c>
      <c r="AW13" s="109"/>
      <c r="AX13" s="109"/>
      <c r="AY13" s="109"/>
      <c r="AZ13" s="109"/>
      <c r="BA13" s="109">
        <v>2.3</v>
      </c>
      <c r="BB13" s="109"/>
      <c r="BC13" s="109">
        <v>1</v>
      </c>
      <c r="BD13" s="109"/>
      <c r="BE13" s="109"/>
      <c r="BF13" s="109"/>
      <c r="BG13" s="109">
        <v>270</v>
      </c>
      <c r="BH13" s="109">
        <v>1.5</v>
      </c>
      <c r="BI13" s="109"/>
      <c r="BJ13" s="109"/>
      <c r="BK13" s="109">
        <v>0.4</v>
      </c>
      <c r="BL13" s="109"/>
      <c r="BM13" s="109"/>
      <c r="BN13" s="109"/>
      <c r="BO13" s="109">
        <v>3.4</v>
      </c>
      <c r="BP13" s="109"/>
      <c r="BQ13" s="109"/>
      <c r="BR13" s="109">
        <v>38.9</v>
      </c>
      <c r="BS13" s="96">
        <v>695.7</v>
      </c>
      <c r="BT13" s="97">
        <v>19</v>
      </c>
      <c r="BU13" s="109"/>
      <c r="BV13" s="109"/>
      <c r="BW13" s="109"/>
      <c r="BX13" s="109"/>
      <c r="BY13" s="109"/>
      <c r="BZ13" s="109"/>
      <c r="CA13" s="105"/>
      <c r="CB13" s="109"/>
      <c r="CC13" s="109"/>
      <c r="CD13" s="109"/>
      <c r="CE13" s="109"/>
      <c r="CF13" s="109"/>
      <c r="CG13" s="110">
        <v>3.8</v>
      </c>
      <c r="CH13" s="67">
        <v>878.52</v>
      </c>
      <c r="CI13" s="44">
        <v>874.72</v>
      </c>
      <c r="CJ13" s="44">
        <v>0.6</v>
      </c>
      <c r="CK13" s="66">
        <v>1.2</v>
      </c>
      <c r="CL13" s="66">
        <v>3679</v>
      </c>
      <c r="CM13" s="66">
        <v>6.63</v>
      </c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</row>
    <row r="14" spans="1:110" ht="12" customHeight="1">
      <c r="A14" s="105" t="s">
        <v>142</v>
      </c>
      <c r="B14" s="106">
        <v>36724</v>
      </c>
      <c r="C14" s="107"/>
      <c r="D14" s="108"/>
      <c r="E14" s="109"/>
      <c r="F14" s="105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5"/>
      <c r="U14" s="105"/>
      <c r="V14" s="109"/>
      <c r="W14" s="105"/>
      <c r="X14" s="105"/>
      <c r="Y14" s="109"/>
      <c r="Z14" s="109"/>
      <c r="AA14" s="105"/>
      <c r="AB14" s="105"/>
      <c r="AC14" s="105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5"/>
      <c r="AO14" s="109"/>
      <c r="AP14" s="105"/>
      <c r="AQ14" s="105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96"/>
      <c r="BT14" s="97"/>
      <c r="BU14" s="109"/>
      <c r="BV14" s="109"/>
      <c r="BW14" s="109"/>
      <c r="BX14" s="109"/>
      <c r="BY14" s="109"/>
      <c r="BZ14" s="109"/>
      <c r="CA14" s="105"/>
      <c r="CB14" s="109"/>
      <c r="CC14" s="109"/>
      <c r="CD14" s="109"/>
      <c r="CE14" s="109"/>
      <c r="CF14" s="109"/>
      <c r="CG14" s="111">
        <v>3.78</v>
      </c>
      <c r="CH14" s="67">
        <v>878.52</v>
      </c>
      <c r="CI14" s="44">
        <v>874.74</v>
      </c>
      <c r="CJ14" s="112">
        <v>0.2</v>
      </c>
      <c r="CK14" s="113">
        <v>1.2</v>
      </c>
      <c r="CL14" s="114">
        <v>3760</v>
      </c>
      <c r="CM14" s="112">
        <v>6.6</v>
      </c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</row>
    <row r="15" spans="1:110" ht="12" customHeight="1">
      <c r="A15" s="105" t="s">
        <v>142</v>
      </c>
      <c r="B15" s="106">
        <v>36798</v>
      </c>
      <c r="C15" s="107">
        <v>200031875</v>
      </c>
      <c r="D15" s="108" t="s">
        <v>118</v>
      </c>
      <c r="E15" s="109"/>
      <c r="F15" s="105"/>
      <c r="G15" s="109"/>
      <c r="H15" s="109">
        <v>11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5">
        <v>160</v>
      </c>
      <c r="U15" s="105"/>
      <c r="V15" s="109"/>
      <c r="W15" s="105"/>
      <c r="X15" s="105"/>
      <c r="Y15" s="109"/>
      <c r="Z15" s="109"/>
      <c r="AA15" s="105"/>
      <c r="AB15" s="105"/>
      <c r="AC15" s="105"/>
      <c r="AD15" s="109"/>
      <c r="AE15" s="109"/>
      <c r="AF15" s="109"/>
      <c r="AG15" s="109"/>
      <c r="AH15" s="109"/>
      <c r="AI15" s="109"/>
      <c r="AJ15" s="109"/>
      <c r="AK15" s="109"/>
      <c r="AL15" s="109">
        <v>3</v>
      </c>
      <c r="AM15" s="109"/>
      <c r="AN15" s="105"/>
      <c r="AO15" s="109"/>
      <c r="AP15" s="105"/>
      <c r="AQ15" s="105"/>
      <c r="AR15" s="109"/>
      <c r="AS15" s="109"/>
      <c r="AT15" s="109">
        <v>2</v>
      </c>
      <c r="AU15" s="109">
        <v>83</v>
      </c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>
        <v>200</v>
      </c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>
        <v>20</v>
      </c>
      <c r="BS15" s="96">
        <v>479</v>
      </c>
      <c r="BT15" s="97">
        <v>7</v>
      </c>
      <c r="BU15" s="109"/>
      <c r="BV15" s="109"/>
      <c r="BW15" s="109"/>
      <c r="BX15" s="109"/>
      <c r="BY15" s="109"/>
      <c r="BZ15" s="109"/>
      <c r="CA15" s="105"/>
      <c r="CB15" s="109"/>
      <c r="CC15" s="109"/>
      <c r="CD15" s="109"/>
      <c r="CE15" s="109"/>
      <c r="CF15" s="109"/>
      <c r="CG15" s="111">
        <v>5.32</v>
      </c>
      <c r="CH15" s="67">
        <v>878.52</v>
      </c>
      <c r="CI15" s="44">
        <v>873.2</v>
      </c>
      <c r="CJ15" s="112">
        <v>0.6</v>
      </c>
      <c r="CK15" s="113">
        <v>1.8</v>
      </c>
      <c r="CL15" s="114">
        <v>3806</v>
      </c>
      <c r="CM15" s="112">
        <v>6.3</v>
      </c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</row>
    <row r="16" spans="1:110" ht="12" customHeight="1">
      <c r="A16" s="105" t="s">
        <v>145</v>
      </c>
      <c r="B16" s="106">
        <v>36663</v>
      </c>
      <c r="C16" s="107">
        <v>200012218</v>
      </c>
      <c r="D16" s="108" t="s">
        <v>118</v>
      </c>
      <c r="E16" s="109"/>
      <c r="F16" s="105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5"/>
      <c r="U16" s="105"/>
      <c r="V16" s="109"/>
      <c r="W16" s="105"/>
      <c r="X16" s="105">
        <v>2.7</v>
      </c>
      <c r="Y16" s="109"/>
      <c r="Z16" s="109"/>
      <c r="AA16" s="105"/>
      <c r="AB16" s="105"/>
      <c r="AC16" s="105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5"/>
      <c r="AO16" s="109"/>
      <c r="AP16" s="105"/>
      <c r="AQ16" s="105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>
        <v>0.3</v>
      </c>
      <c r="BS16" s="96">
        <v>3</v>
      </c>
      <c r="BT16" s="97">
        <v>2</v>
      </c>
      <c r="BU16" s="109"/>
      <c r="BV16" s="109"/>
      <c r="BW16" s="109"/>
      <c r="BX16" s="109"/>
      <c r="BY16" s="109"/>
      <c r="BZ16" s="109"/>
      <c r="CA16" s="105"/>
      <c r="CB16" s="109"/>
      <c r="CC16" s="109"/>
      <c r="CD16" s="109"/>
      <c r="CE16" s="109"/>
      <c r="CF16" s="109"/>
      <c r="CG16" s="111">
        <v>4.18</v>
      </c>
      <c r="CH16" s="67">
        <v>878.72</v>
      </c>
      <c r="CI16" s="44">
        <v>874.54</v>
      </c>
      <c r="CJ16" s="112">
        <v>0.9</v>
      </c>
      <c r="CK16" s="114">
        <v>4.8</v>
      </c>
      <c r="CL16" s="114">
        <v>539</v>
      </c>
      <c r="CM16" s="112">
        <v>7.06</v>
      </c>
      <c r="CN16" s="109"/>
      <c r="CO16" s="109"/>
      <c r="CP16" s="109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</row>
    <row r="17" spans="1:110" ht="12" customHeight="1">
      <c r="A17" s="105" t="s">
        <v>145</v>
      </c>
      <c r="B17" s="106">
        <v>36724</v>
      </c>
      <c r="C17" s="107">
        <v>200022096</v>
      </c>
      <c r="D17" s="108" t="s">
        <v>118</v>
      </c>
      <c r="E17" s="109"/>
      <c r="F17" s="105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5"/>
      <c r="U17" s="105"/>
      <c r="V17" s="109"/>
      <c r="W17" s="105"/>
      <c r="X17" s="105">
        <v>2.2</v>
      </c>
      <c r="Y17" s="109"/>
      <c r="Z17" s="109"/>
      <c r="AA17" s="105"/>
      <c r="AB17" s="105"/>
      <c r="AC17" s="105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5"/>
      <c r="AO17" s="109"/>
      <c r="AP17" s="105"/>
      <c r="AQ17" s="105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>
        <v>0.3</v>
      </c>
      <c r="BS17" s="96">
        <v>2.5</v>
      </c>
      <c r="BT17" s="97">
        <v>2</v>
      </c>
      <c r="BU17" s="109">
        <v>4.4</v>
      </c>
      <c r="BV17" s="109" t="s">
        <v>120</v>
      </c>
      <c r="BW17" s="109" t="s">
        <v>241</v>
      </c>
      <c r="BX17" s="109" t="s">
        <v>242</v>
      </c>
      <c r="BY17" s="109" t="s">
        <v>126</v>
      </c>
      <c r="BZ17" s="109" t="s">
        <v>120</v>
      </c>
      <c r="CA17" s="105">
        <v>7.2</v>
      </c>
      <c r="CB17" s="109" t="s">
        <v>243</v>
      </c>
      <c r="CC17" s="109">
        <v>0.64</v>
      </c>
      <c r="CD17" s="109" t="s">
        <v>128</v>
      </c>
      <c r="CE17" s="109" t="s">
        <v>120</v>
      </c>
      <c r="CF17" s="109" t="s">
        <v>129</v>
      </c>
      <c r="CG17" s="111">
        <v>4.7</v>
      </c>
      <c r="CH17" s="67">
        <v>878.72</v>
      </c>
      <c r="CI17" s="44">
        <v>874.02</v>
      </c>
      <c r="CJ17" s="112">
        <v>0.7</v>
      </c>
      <c r="CK17" s="113">
        <v>3.4</v>
      </c>
      <c r="CL17" s="114">
        <v>561</v>
      </c>
      <c r="CM17" s="112">
        <v>6.91</v>
      </c>
      <c r="CN17" s="109"/>
      <c r="CO17" s="109"/>
      <c r="CP17" s="109"/>
      <c r="CQ17" s="66"/>
      <c r="CR17" s="66"/>
      <c r="CS17" s="66">
        <v>310</v>
      </c>
      <c r="CT17" s="66">
        <v>20</v>
      </c>
      <c r="CU17" s="66">
        <v>340</v>
      </c>
      <c r="CV17" s="66">
        <v>1.5</v>
      </c>
      <c r="CW17" s="66" t="s">
        <v>244</v>
      </c>
      <c r="CX17" s="66"/>
      <c r="CY17" s="66"/>
      <c r="CZ17" s="66"/>
      <c r="DA17" s="66" t="s">
        <v>130</v>
      </c>
      <c r="DB17" s="66"/>
      <c r="DC17" s="66">
        <v>0.17</v>
      </c>
      <c r="DD17" s="66"/>
      <c r="DE17" s="66"/>
      <c r="DF17" s="66"/>
    </row>
    <row r="18" spans="1:110" ht="12" customHeight="1">
      <c r="A18" s="105" t="s">
        <v>145</v>
      </c>
      <c r="B18" s="106">
        <v>36798</v>
      </c>
      <c r="C18" s="107">
        <v>200031876</v>
      </c>
      <c r="D18" s="108" t="s">
        <v>118</v>
      </c>
      <c r="E18" s="109"/>
      <c r="F18" s="105"/>
      <c r="G18" s="109"/>
      <c r="H18" s="109">
        <v>0.5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5"/>
      <c r="U18" s="105"/>
      <c r="V18" s="109"/>
      <c r="W18" s="105"/>
      <c r="X18" s="105">
        <v>5.2</v>
      </c>
      <c r="Y18" s="109"/>
      <c r="Z18" s="109"/>
      <c r="AA18" s="105"/>
      <c r="AB18" s="105"/>
      <c r="AC18" s="105"/>
      <c r="AD18" s="109"/>
      <c r="AE18" s="109"/>
      <c r="AF18" s="109"/>
      <c r="AG18" s="109"/>
      <c r="AH18" s="109">
        <v>0.2</v>
      </c>
      <c r="AI18" s="109"/>
      <c r="AJ18" s="109"/>
      <c r="AK18" s="109"/>
      <c r="AL18" s="109">
        <v>0.3</v>
      </c>
      <c r="AM18" s="109"/>
      <c r="AN18" s="105"/>
      <c r="AO18" s="109"/>
      <c r="AP18" s="105"/>
      <c r="AQ18" s="105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>
        <v>1.2</v>
      </c>
      <c r="BS18" s="96">
        <v>7.4</v>
      </c>
      <c r="BT18" s="97">
        <v>5</v>
      </c>
      <c r="BU18" s="109"/>
      <c r="BV18" s="109"/>
      <c r="BW18" s="109"/>
      <c r="BX18" s="109"/>
      <c r="BY18" s="109"/>
      <c r="BZ18" s="109"/>
      <c r="CA18" s="105"/>
      <c r="CB18" s="109"/>
      <c r="CC18" s="109"/>
      <c r="CD18" s="109"/>
      <c r="CE18" s="109"/>
      <c r="CF18" s="109"/>
      <c r="CG18" s="111">
        <v>5.01</v>
      </c>
      <c r="CH18" s="67">
        <v>878.72</v>
      </c>
      <c r="CI18" s="44">
        <v>873.71</v>
      </c>
      <c r="CJ18" s="112">
        <v>1.7</v>
      </c>
      <c r="CK18" s="113">
        <v>3.9</v>
      </c>
      <c r="CL18" s="114">
        <v>658</v>
      </c>
      <c r="CM18" s="112">
        <v>6.83</v>
      </c>
      <c r="CN18" s="109"/>
      <c r="CO18" s="109"/>
      <c r="CP18" s="109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</row>
    <row r="19" spans="1:110" ht="12" customHeight="1">
      <c r="A19" s="105" t="s">
        <v>147</v>
      </c>
      <c r="B19" s="106">
        <v>36663</v>
      </c>
      <c r="C19" s="107">
        <v>200012217</v>
      </c>
      <c r="D19" s="108" t="s">
        <v>118</v>
      </c>
      <c r="E19" s="109"/>
      <c r="F19" s="105"/>
      <c r="G19" s="109"/>
      <c r="H19" s="109">
        <v>13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>
        <v>0.7</v>
      </c>
      <c r="S19" s="109"/>
      <c r="T19" s="105">
        <v>5.2</v>
      </c>
      <c r="U19" s="105"/>
      <c r="V19" s="109"/>
      <c r="W19" s="105"/>
      <c r="X19" s="105"/>
      <c r="Y19" s="109"/>
      <c r="Z19" s="109"/>
      <c r="AA19" s="105"/>
      <c r="AB19" s="105"/>
      <c r="AC19" s="105"/>
      <c r="AD19" s="109"/>
      <c r="AE19" s="109"/>
      <c r="AF19" s="109">
        <v>1.1</v>
      </c>
      <c r="AG19" s="109"/>
      <c r="AH19" s="109">
        <v>0.5</v>
      </c>
      <c r="AI19" s="109"/>
      <c r="AJ19" s="109"/>
      <c r="AK19" s="109"/>
      <c r="AL19" s="109">
        <v>0.2</v>
      </c>
      <c r="AM19" s="109"/>
      <c r="AN19" s="105"/>
      <c r="AO19" s="109"/>
      <c r="AP19" s="105"/>
      <c r="AQ19" s="105"/>
      <c r="AR19" s="109"/>
      <c r="AS19" s="109"/>
      <c r="AT19" s="109">
        <v>63</v>
      </c>
      <c r="AU19" s="109">
        <v>130</v>
      </c>
      <c r="AV19" s="109">
        <v>7.5</v>
      </c>
      <c r="AW19" s="109">
        <v>2.3</v>
      </c>
      <c r="AX19" s="109"/>
      <c r="AY19" s="109"/>
      <c r="AZ19" s="109">
        <v>11</v>
      </c>
      <c r="BA19" s="109"/>
      <c r="BB19" s="109"/>
      <c r="BC19" s="109">
        <v>1</v>
      </c>
      <c r="BD19" s="109"/>
      <c r="BE19" s="109"/>
      <c r="BF19" s="109"/>
      <c r="BG19" s="109">
        <v>170</v>
      </c>
      <c r="BH19" s="109">
        <v>0.5</v>
      </c>
      <c r="BI19" s="109"/>
      <c r="BJ19" s="109"/>
      <c r="BK19" s="109"/>
      <c r="BL19" s="109"/>
      <c r="BM19" s="109"/>
      <c r="BN19" s="109"/>
      <c r="BO19" s="109">
        <v>2.8</v>
      </c>
      <c r="BP19" s="109">
        <v>0.5</v>
      </c>
      <c r="BQ19" s="109"/>
      <c r="BR19" s="109">
        <v>22.2</v>
      </c>
      <c r="BS19" s="96">
        <v>431.5</v>
      </c>
      <c r="BT19" s="97">
        <v>17</v>
      </c>
      <c r="BU19" s="109"/>
      <c r="BV19" s="109"/>
      <c r="BW19" s="109"/>
      <c r="BX19" s="109"/>
      <c r="BY19" s="109"/>
      <c r="BZ19" s="109"/>
      <c r="CA19" s="105"/>
      <c r="CB19" s="109"/>
      <c r="CC19" s="109"/>
      <c r="CD19" s="109"/>
      <c r="CE19" s="109"/>
      <c r="CF19" s="109"/>
      <c r="CG19" s="110">
        <v>8.1</v>
      </c>
      <c r="CH19" s="67">
        <v>882.94</v>
      </c>
      <c r="CI19" s="44">
        <v>874.84</v>
      </c>
      <c r="CJ19" s="44">
        <v>1.2</v>
      </c>
      <c r="CK19" s="66">
        <v>87.1</v>
      </c>
      <c r="CL19" s="66">
        <v>2441</v>
      </c>
      <c r="CM19" s="66">
        <v>6.78</v>
      </c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</row>
    <row r="20" spans="1:110" ht="12" customHeight="1">
      <c r="A20" s="105" t="s">
        <v>147</v>
      </c>
      <c r="B20" s="106">
        <v>36724</v>
      </c>
      <c r="C20" s="107">
        <v>200022095</v>
      </c>
      <c r="D20" s="108" t="s">
        <v>118</v>
      </c>
      <c r="E20" s="109"/>
      <c r="F20" s="105"/>
      <c r="G20" s="109"/>
      <c r="H20" s="109">
        <v>11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>
        <v>0.3</v>
      </c>
      <c r="S20" s="109"/>
      <c r="T20" s="105">
        <v>5.6</v>
      </c>
      <c r="U20" s="105"/>
      <c r="V20" s="109"/>
      <c r="W20" s="105"/>
      <c r="X20" s="105"/>
      <c r="Y20" s="109"/>
      <c r="Z20" s="109"/>
      <c r="AA20" s="105"/>
      <c r="AB20" s="105"/>
      <c r="AC20" s="105"/>
      <c r="AD20" s="109"/>
      <c r="AE20" s="109"/>
      <c r="AF20" s="109">
        <v>0.6</v>
      </c>
      <c r="AG20" s="109"/>
      <c r="AH20" s="109">
        <v>0.4</v>
      </c>
      <c r="AI20" s="109"/>
      <c r="AJ20" s="109"/>
      <c r="AK20" s="109"/>
      <c r="AL20" s="109">
        <v>0.2</v>
      </c>
      <c r="AM20" s="109"/>
      <c r="AN20" s="105"/>
      <c r="AO20" s="109"/>
      <c r="AP20" s="105"/>
      <c r="AQ20" s="105"/>
      <c r="AR20" s="109"/>
      <c r="AS20" s="109"/>
      <c r="AT20" s="109">
        <v>30</v>
      </c>
      <c r="AU20" s="109">
        <v>92</v>
      </c>
      <c r="AV20" s="109">
        <v>4</v>
      </c>
      <c r="AW20" s="109"/>
      <c r="AX20" s="109"/>
      <c r="AY20" s="109"/>
      <c r="AZ20" s="109">
        <v>8.2</v>
      </c>
      <c r="BA20" s="109"/>
      <c r="BB20" s="109"/>
      <c r="BC20" s="109">
        <v>0.7</v>
      </c>
      <c r="BD20" s="109"/>
      <c r="BE20" s="109"/>
      <c r="BF20" s="109"/>
      <c r="BG20" s="109">
        <v>80</v>
      </c>
      <c r="BH20" s="109">
        <v>0.3</v>
      </c>
      <c r="BI20" s="109"/>
      <c r="BJ20" s="109"/>
      <c r="BK20" s="109"/>
      <c r="BL20" s="109"/>
      <c r="BM20" s="109"/>
      <c r="BN20" s="109"/>
      <c r="BO20" s="109">
        <v>1.6</v>
      </c>
      <c r="BP20" s="109"/>
      <c r="BQ20" s="109"/>
      <c r="BR20" s="109">
        <v>12.2</v>
      </c>
      <c r="BS20" s="96">
        <v>247.1</v>
      </c>
      <c r="BT20" s="97">
        <v>15</v>
      </c>
      <c r="BU20" s="109">
        <v>150</v>
      </c>
      <c r="BV20" s="109" t="s">
        <v>120</v>
      </c>
      <c r="BW20" s="109" t="s">
        <v>241</v>
      </c>
      <c r="BX20" s="109">
        <v>8</v>
      </c>
      <c r="BY20" s="109" t="s">
        <v>126</v>
      </c>
      <c r="BZ20" s="109" t="s">
        <v>120</v>
      </c>
      <c r="CA20" s="105">
        <v>16</v>
      </c>
      <c r="CB20" s="109" t="s">
        <v>243</v>
      </c>
      <c r="CC20" s="109">
        <v>0.79</v>
      </c>
      <c r="CD20" s="109" t="s">
        <v>128</v>
      </c>
      <c r="CE20" s="109" t="s">
        <v>120</v>
      </c>
      <c r="CF20" s="109">
        <v>0.014</v>
      </c>
      <c r="CG20" s="111">
        <v>9.07</v>
      </c>
      <c r="CH20" s="67">
        <v>882.94</v>
      </c>
      <c r="CI20" s="44">
        <v>873.87</v>
      </c>
      <c r="CJ20" s="112">
        <v>0.8</v>
      </c>
      <c r="CK20" s="113">
        <v>41.8</v>
      </c>
      <c r="CL20" s="114">
        <v>2242</v>
      </c>
      <c r="CM20" s="112">
        <v>6.86</v>
      </c>
      <c r="CN20" s="66"/>
      <c r="CO20" s="66"/>
      <c r="CP20" s="66"/>
      <c r="CQ20" s="66"/>
      <c r="CR20" s="66"/>
      <c r="CS20" s="66">
        <v>1000</v>
      </c>
      <c r="CT20" s="66">
        <v>45</v>
      </c>
      <c r="CU20" s="66">
        <v>1200</v>
      </c>
      <c r="CV20" s="66">
        <v>170</v>
      </c>
      <c r="CW20" s="66" t="s">
        <v>244</v>
      </c>
      <c r="CX20" s="66"/>
      <c r="CY20" s="66"/>
      <c r="CZ20" s="66"/>
      <c r="DA20" s="66" t="s">
        <v>130</v>
      </c>
      <c r="DB20" s="66"/>
      <c r="DC20" s="66">
        <v>33.7</v>
      </c>
      <c r="DD20" s="66"/>
      <c r="DE20" s="66"/>
      <c r="DF20" s="66"/>
    </row>
    <row r="21" spans="1:110" ht="12" customHeight="1">
      <c r="A21" s="105" t="s">
        <v>147</v>
      </c>
      <c r="B21" s="106">
        <v>36798</v>
      </c>
      <c r="C21" s="107">
        <v>200031874</v>
      </c>
      <c r="D21" s="108" t="s">
        <v>118</v>
      </c>
      <c r="E21" s="109"/>
      <c r="F21" s="105"/>
      <c r="G21" s="109"/>
      <c r="H21" s="109">
        <v>6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>
        <v>0.2</v>
      </c>
      <c r="S21" s="109"/>
      <c r="T21" s="105">
        <v>0.7</v>
      </c>
      <c r="U21" s="105"/>
      <c r="V21" s="109"/>
      <c r="W21" s="105"/>
      <c r="X21" s="105"/>
      <c r="Y21" s="109"/>
      <c r="Z21" s="109"/>
      <c r="AA21" s="105"/>
      <c r="AB21" s="105"/>
      <c r="AC21" s="105"/>
      <c r="AD21" s="109"/>
      <c r="AE21" s="109"/>
      <c r="AF21" s="109"/>
      <c r="AG21" s="109"/>
      <c r="AH21" s="109">
        <v>0.4</v>
      </c>
      <c r="AI21" s="109"/>
      <c r="AJ21" s="109"/>
      <c r="AK21" s="109"/>
      <c r="AL21" s="109">
        <v>0.1</v>
      </c>
      <c r="AM21" s="109"/>
      <c r="AN21" s="105"/>
      <c r="AO21" s="109"/>
      <c r="AP21" s="105"/>
      <c r="AQ21" s="105"/>
      <c r="AR21" s="109"/>
      <c r="AS21" s="109"/>
      <c r="AT21" s="109">
        <v>20</v>
      </c>
      <c r="AU21" s="109">
        <v>55</v>
      </c>
      <c r="AV21" s="109">
        <v>3.7</v>
      </c>
      <c r="AW21" s="109">
        <v>1.1</v>
      </c>
      <c r="AX21" s="109"/>
      <c r="AY21" s="109"/>
      <c r="AZ21" s="109">
        <v>5</v>
      </c>
      <c r="BA21" s="109">
        <v>0.6</v>
      </c>
      <c r="BB21" s="109"/>
      <c r="BC21" s="109"/>
      <c r="BD21" s="109"/>
      <c r="BE21" s="109"/>
      <c r="BF21" s="109"/>
      <c r="BG21" s="109">
        <v>51</v>
      </c>
      <c r="BH21" s="109"/>
      <c r="BI21" s="109"/>
      <c r="BJ21" s="109"/>
      <c r="BK21" s="109"/>
      <c r="BL21" s="109"/>
      <c r="BM21" s="109"/>
      <c r="BN21" s="109"/>
      <c r="BO21" s="109">
        <v>1.4</v>
      </c>
      <c r="BP21" s="109"/>
      <c r="BQ21" s="109"/>
      <c r="BR21" s="109">
        <v>6</v>
      </c>
      <c r="BS21" s="96">
        <v>151.2</v>
      </c>
      <c r="BT21" s="97">
        <v>14</v>
      </c>
      <c r="BU21" s="109"/>
      <c r="BV21" s="109"/>
      <c r="BW21" s="109"/>
      <c r="BX21" s="109"/>
      <c r="BY21" s="109"/>
      <c r="BZ21" s="109"/>
      <c r="CA21" s="105"/>
      <c r="CB21" s="109"/>
      <c r="CC21" s="109"/>
      <c r="CD21" s="109"/>
      <c r="CE21" s="109"/>
      <c r="CF21" s="109"/>
      <c r="CG21" s="111">
        <v>10.64</v>
      </c>
      <c r="CH21" s="67">
        <v>882.94</v>
      </c>
      <c r="CI21" s="44">
        <v>872.3</v>
      </c>
      <c r="CJ21" s="112">
        <v>0.6</v>
      </c>
      <c r="CK21" s="113">
        <v>111</v>
      </c>
      <c r="CL21" s="114">
        <v>1319</v>
      </c>
      <c r="CM21" s="112">
        <v>5.4</v>
      </c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</row>
    <row r="22" spans="1:110" ht="12" customHeight="1">
      <c r="A22" s="105" t="s">
        <v>150</v>
      </c>
      <c r="B22" s="106">
        <v>36662</v>
      </c>
      <c r="C22" s="107">
        <v>200012208</v>
      </c>
      <c r="D22" s="108" t="s">
        <v>118</v>
      </c>
      <c r="E22" s="109"/>
      <c r="F22" s="105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5"/>
      <c r="U22" s="105"/>
      <c r="V22" s="109"/>
      <c r="W22" s="105"/>
      <c r="X22" s="105"/>
      <c r="Y22" s="109"/>
      <c r="Z22" s="109"/>
      <c r="AA22" s="105"/>
      <c r="AB22" s="105"/>
      <c r="AC22" s="105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5"/>
      <c r="AO22" s="109"/>
      <c r="AP22" s="105"/>
      <c r="AQ22" s="105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96" t="s">
        <v>121</v>
      </c>
      <c r="BT22" s="97">
        <v>0</v>
      </c>
      <c r="BU22" s="109"/>
      <c r="BV22" s="109"/>
      <c r="BW22" s="109"/>
      <c r="BX22" s="109"/>
      <c r="BY22" s="109"/>
      <c r="BZ22" s="109"/>
      <c r="CA22" s="105"/>
      <c r="CB22" s="109"/>
      <c r="CC22" s="109"/>
      <c r="CD22" s="109"/>
      <c r="CE22" s="109"/>
      <c r="CF22" s="109"/>
      <c r="CG22" s="110">
        <v>32.23</v>
      </c>
      <c r="CH22" s="67">
        <v>917.42</v>
      </c>
      <c r="CI22" s="44">
        <v>885.19</v>
      </c>
      <c r="CJ22" s="44">
        <v>1</v>
      </c>
      <c r="CK22" s="66">
        <v>3.6</v>
      </c>
      <c r="CL22" s="66">
        <v>361</v>
      </c>
      <c r="CM22" s="66">
        <v>7.46</v>
      </c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</row>
    <row r="23" spans="1:110" ht="12" customHeight="1">
      <c r="A23" s="105" t="s">
        <v>150</v>
      </c>
      <c r="B23" s="106">
        <v>36724</v>
      </c>
      <c r="C23" s="107">
        <v>200022093</v>
      </c>
      <c r="D23" s="108" t="s">
        <v>118</v>
      </c>
      <c r="E23" s="109"/>
      <c r="F23" s="105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5"/>
      <c r="U23" s="105"/>
      <c r="V23" s="109"/>
      <c r="W23" s="105"/>
      <c r="X23" s="105"/>
      <c r="Y23" s="109"/>
      <c r="Z23" s="109"/>
      <c r="AA23" s="105"/>
      <c r="AB23" s="105"/>
      <c r="AC23" s="105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5"/>
      <c r="AO23" s="109"/>
      <c r="AP23" s="105"/>
      <c r="AQ23" s="105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96" t="s">
        <v>121</v>
      </c>
      <c r="BT23" s="97">
        <v>0</v>
      </c>
      <c r="BU23" s="109">
        <v>1.2</v>
      </c>
      <c r="BV23" s="109" t="s">
        <v>120</v>
      </c>
      <c r="BW23" s="109" t="s">
        <v>241</v>
      </c>
      <c r="BX23" s="109" t="s">
        <v>242</v>
      </c>
      <c r="BY23" s="109" t="s">
        <v>126</v>
      </c>
      <c r="BZ23" s="109" t="s">
        <v>120</v>
      </c>
      <c r="CA23" s="105">
        <v>0.16</v>
      </c>
      <c r="CB23" s="109" t="s">
        <v>243</v>
      </c>
      <c r="CC23" s="109">
        <v>0.28</v>
      </c>
      <c r="CD23" s="109" t="s">
        <v>128</v>
      </c>
      <c r="CE23" s="109" t="s">
        <v>120</v>
      </c>
      <c r="CF23" s="109" t="s">
        <v>129</v>
      </c>
      <c r="CG23" s="111">
        <v>32.76</v>
      </c>
      <c r="CH23" s="67">
        <v>917.42</v>
      </c>
      <c r="CI23" s="44">
        <v>884.66</v>
      </c>
      <c r="CJ23" s="112">
        <v>0.5</v>
      </c>
      <c r="CK23" s="113">
        <v>2.5</v>
      </c>
      <c r="CL23" s="114">
        <v>578</v>
      </c>
      <c r="CM23" s="112">
        <v>7.87</v>
      </c>
      <c r="CN23" s="66"/>
      <c r="CO23" s="66"/>
      <c r="CP23" s="66"/>
      <c r="CQ23" s="66"/>
      <c r="CR23" s="66"/>
      <c r="CS23" s="66">
        <v>210</v>
      </c>
      <c r="CT23" s="66">
        <v>4</v>
      </c>
      <c r="CU23" s="66">
        <v>370</v>
      </c>
      <c r="CV23" s="66">
        <v>51</v>
      </c>
      <c r="CW23" s="66">
        <v>36</v>
      </c>
      <c r="CX23" s="66"/>
      <c r="CY23" s="66"/>
      <c r="CZ23" s="66"/>
      <c r="DA23" s="66" t="s">
        <v>130</v>
      </c>
      <c r="DB23" s="66"/>
      <c r="DC23" s="66" t="s">
        <v>128</v>
      </c>
      <c r="DD23" s="66"/>
      <c r="DE23" s="66"/>
      <c r="DF23" s="66"/>
    </row>
    <row r="24" spans="1:110" ht="12" customHeight="1">
      <c r="A24" s="105" t="s">
        <v>150</v>
      </c>
      <c r="B24" s="106">
        <v>36798</v>
      </c>
      <c r="C24" s="107">
        <v>200031870</v>
      </c>
      <c r="D24" s="108"/>
      <c r="E24" s="109"/>
      <c r="F24" s="105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5"/>
      <c r="U24" s="105"/>
      <c r="V24" s="109"/>
      <c r="W24" s="105"/>
      <c r="X24" s="105"/>
      <c r="Y24" s="109"/>
      <c r="Z24" s="109"/>
      <c r="AA24" s="105"/>
      <c r="AB24" s="105"/>
      <c r="AC24" s="105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5"/>
      <c r="AO24" s="109"/>
      <c r="AP24" s="105"/>
      <c r="AQ24" s="105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96" t="s">
        <v>121</v>
      </c>
      <c r="BT24" s="97">
        <v>0</v>
      </c>
      <c r="BU24" s="109"/>
      <c r="BV24" s="109"/>
      <c r="BW24" s="109"/>
      <c r="BX24" s="109"/>
      <c r="BY24" s="109"/>
      <c r="BZ24" s="109"/>
      <c r="CA24" s="105"/>
      <c r="CB24" s="109"/>
      <c r="CC24" s="109"/>
      <c r="CD24" s="109"/>
      <c r="CE24" s="109"/>
      <c r="CF24" s="109"/>
      <c r="CG24" s="111">
        <v>33.36</v>
      </c>
      <c r="CH24" s="67">
        <v>917.42</v>
      </c>
      <c r="CI24" s="44">
        <v>884.06</v>
      </c>
      <c r="CJ24" s="112">
        <v>0.2</v>
      </c>
      <c r="CK24" s="113">
        <v>8.3</v>
      </c>
      <c r="CL24" s="114">
        <v>592</v>
      </c>
      <c r="CM24" s="112">
        <v>7.61</v>
      </c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</row>
    <row r="25" spans="1:110" ht="12" customHeight="1">
      <c r="A25" s="105" t="s">
        <v>165</v>
      </c>
      <c r="B25" s="106">
        <v>36663</v>
      </c>
      <c r="C25" s="107">
        <v>200012215</v>
      </c>
      <c r="D25" s="108" t="s">
        <v>118</v>
      </c>
      <c r="E25" s="109"/>
      <c r="F25" s="105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5"/>
      <c r="U25" s="105"/>
      <c r="V25" s="109"/>
      <c r="W25" s="105"/>
      <c r="X25" s="105"/>
      <c r="Y25" s="109"/>
      <c r="Z25" s="109"/>
      <c r="AA25" s="105"/>
      <c r="AB25" s="105"/>
      <c r="AC25" s="105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5"/>
      <c r="AO25" s="109"/>
      <c r="AP25" s="105"/>
      <c r="AQ25" s="105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96" t="s">
        <v>121</v>
      </c>
      <c r="BT25" s="97">
        <v>0</v>
      </c>
      <c r="BU25" s="109"/>
      <c r="BV25" s="109"/>
      <c r="BW25" s="109"/>
      <c r="BX25" s="109"/>
      <c r="BY25" s="109"/>
      <c r="BZ25" s="109"/>
      <c r="CA25" s="105"/>
      <c r="CB25" s="109"/>
      <c r="CC25" s="109"/>
      <c r="CD25" s="109"/>
      <c r="CE25" s="109"/>
      <c r="CF25" s="109"/>
      <c r="CG25" s="110">
        <v>5.17</v>
      </c>
      <c r="CH25" s="67">
        <v>882.77</v>
      </c>
      <c r="CI25" s="44">
        <v>877.6</v>
      </c>
      <c r="CJ25" s="44">
        <v>0.9</v>
      </c>
      <c r="CK25" s="66">
        <v>1.2</v>
      </c>
      <c r="CL25" s="66">
        <v>381</v>
      </c>
      <c r="CM25" s="66">
        <v>7.57</v>
      </c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</row>
    <row r="26" spans="1:110" ht="12" customHeight="1">
      <c r="A26" s="105" t="s">
        <v>165</v>
      </c>
      <c r="B26" s="106">
        <v>36724</v>
      </c>
      <c r="C26" s="107">
        <v>200022092</v>
      </c>
      <c r="D26" s="108" t="s">
        <v>118</v>
      </c>
      <c r="E26" s="109"/>
      <c r="F26" s="105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5"/>
      <c r="U26" s="105"/>
      <c r="V26" s="109"/>
      <c r="W26" s="105"/>
      <c r="X26" s="105"/>
      <c r="Y26" s="109"/>
      <c r="Z26" s="109"/>
      <c r="AA26" s="105"/>
      <c r="AB26" s="105"/>
      <c r="AC26" s="105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5"/>
      <c r="AO26" s="109"/>
      <c r="AP26" s="105"/>
      <c r="AQ26" s="105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96" t="s">
        <v>121</v>
      </c>
      <c r="BT26" s="97">
        <v>0</v>
      </c>
      <c r="BU26" s="109">
        <v>1.2</v>
      </c>
      <c r="BV26" s="109" t="s">
        <v>120</v>
      </c>
      <c r="BW26" s="109" t="s">
        <v>241</v>
      </c>
      <c r="BX26" s="109" t="s">
        <v>242</v>
      </c>
      <c r="BY26" s="109" t="s">
        <v>126</v>
      </c>
      <c r="BZ26" s="109"/>
      <c r="CA26" s="105" t="s">
        <v>128</v>
      </c>
      <c r="CB26" s="109" t="s">
        <v>243</v>
      </c>
      <c r="CC26" s="109">
        <v>0.28</v>
      </c>
      <c r="CD26" s="109" t="s">
        <v>128</v>
      </c>
      <c r="CE26" s="109" t="s">
        <v>120</v>
      </c>
      <c r="CF26" s="109" t="s">
        <v>129</v>
      </c>
      <c r="CG26" s="111">
        <v>5.65</v>
      </c>
      <c r="CH26" s="67">
        <v>882.77</v>
      </c>
      <c r="CI26" s="44">
        <v>877.12</v>
      </c>
      <c r="CJ26" s="112">
        <v>0.1</v>
      </c>
      <c r="CK26" s="113">
        <v>0.6</v>
      </c>
      <c r="CL26" s="114">
        <v>357</v>
      </c>
      <c r="CM26" s="112">
        <v>7.9</v>
      </c>
      <c r="CN26" s="66"/>
      <c r="CO26" s="66"/>
      <c r="CP26" s="66"/>
      <c r="CQ26" s="66"/>
      <c r="CR26" s="66"/>
      <c r="CS26" s="66">
        <v>160</v>
      </c>
      <c r="CT26" s="66" t="s">
        <v>243</v>
      </c>
      <c r="CU26" s="66">
        <v>230</v>
      </c>
      <c r="CV26" s="66">
        <v>7.5</v>
      </c>
      <c r="CW26" s="66">
        <v>24</v>
      </c>
      <c r="CX26" s="66"/>
      <c r="CY26" s="66"/>
      <c r="CZ26" s="66"/>
      <c r="DA26" s="66" t="s">
        <v>130</v>
      </c>
      <c r="DB26" s="66"/>
      <c r="DC26" s="66">
        <v>0.04</v>
      </c>
      <c r="DD26" s="66"/>
      <c r="DE26" s="66"/>
      <c r="DF26" s="66"/>
    </row>
    <row r="27" spans="1:110" ht="12" customHeight="1">
      <c r="A27" s="105" t="s">
        <v>165</v>
      </c>
      <c r="B27" s="106">
        <v>36798</v>
      </c>
      <c r="C27" s="107">
        <v>200031873</v>
      </c>
      <c r="D27" s="108"/>
      <c r="E27" s="109"/>
      <c r="F27" s="105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5"/>
      <c r="U27" s="105"/>
      <c r="V27" s="109"/>
      <c r="W27" s="105"/>
      <c r="X27" s="105"/>
      <c r="Y27" s="109"/>
      <c r="Z27" s="109"/>
      <c r="AA27" s="105"/>
      <c r="AB27" s="105"/>
      <c r="AC27" s="105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5"/>
      <c r="AO27" s="109"/>
      <c r="AP27" s="105"/>
      <c r="AQ27" s="105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96" t="s">
        <v>121</v>
      </c>
      <c r="BT27" s="97">
        <v>0</v>
      </c>
      <c r="BU27" s="109"/>
      <c r="BV27" s="109"/>
      <c r="BW27" s="109"/>
      <c r="BX27" s="109"/>
      <c r="BY27" s="109"/>
      <c r="BZ27" s="109"/>
      <c r="CA27" s="105"/>
      <c r="CB27" s="109"/>
      <c r="CC27" s="109"/>
      <c r="CD27" s="109"/>
      <c r="CE27" s="109"/>
      <c r="CF27" s="109"/>
      <c r="CG27" s="111">
        <v>6.41</v>
      </c>
      <c r="CH27" s="67">
        <v>882.77</v>
      </c>
      <c r="CI27" s="44">
        <v>876.36</v>
      </c>
      <c r="CJ27" s="112">
        <v>0.3</v>
      </c>
      <c r="CK27" s="113">
        <v>2.8</v>
      </c>
      <c r="CL27" s="114">
        <v>415</v>
      </c>
      <c r="CM27" s="112">
        <v>6.61</v>
      </c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</row>
    <row r="28" spans="1:110" ht="12" customHeight="1">
      <c r="A28" s="105" t="s">
        <v>167</v>
      </c>
      <c r="B28" s="106">
        <v>36662</v>
      </c>
      <c r="C28" s="107">
        <v>200012210</v>
      </c>
      <c r="D28" s="108" t="s">
        <v>118</v>
      </c>
      <c r="E28" s="109"/>
      <c r="F28" s="105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5"/>
      <c r="U28" s="105"/>
      <c r="V28" s="109"/>
      <c r="W28" s="105"/>
      <c r="X28" s="105"/>
      <c r="Y28" s="109"/>
      <c r="Z28" s="109"/>
      <c r="AA28" s="105"/>
      <c r="AB28" s="105"/>
      <c r="AC28" s="105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5"/>
      <c r="AO28" s="109"/>
      <c r="AP28" s="105"/>
      <c r="AQ28" s="105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96" t="s">
        <v>121</v>
      </c>
      <c r="BT28" s="97">
        <v>0</v>
      </c>
      <c r="BU28" s="109"/>
      <c r="BV28" s="109"/>
      <c r="BW28" s="109"/>
      <c r="BX28" s="109"/>
      <c r="BY28" s="109"/>
      <c r="BZ28" s="109"/>
      <c r="CA28" s="105"/>
      <c r="CB28" s="109"/>
      <c r="CC28" s="109"/>
      <c r="CD28" s="109"/>
      <c r="CE28" s="109"/>
      <c r="CF28" s="109"/>
      <c r="CG28" s="110">
        <v>4.79</v>
      </c>
      <c r="CH28" s="67">
        <v>881.68</v>
      </c>
      <c r="CI28" s="44">
        <v>876.89</v>
      </c>
      <c r="CJ28" s="44">
        <v>0.8</v>
      </c>
      <c r="CK28" s="66">
        <v>1</v>
      </c>
      <c r="CL28" s="66">
        <v>310</v>
      </c>
      <c r="CM28" s="66">
        <v>7.62</v>
      </c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</row>
    <row r="29" spans="1:110" ht="12" customHeight="1">
      <c r="A29" s="105" t="s">
        <v>167</v>
      </c>
      <c r="B29" s="106">
        <v>36724</v>
      </c>
      <c r="C29" s="107">
        <v>200022098</v>
      </c>
      <c r="D29" s="108" t="s">
        <v>118</v>
      </c>
      <c r="E29" s="109"/>
      <c r="F29" s="105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5"/>
      <c r="U29" s="105"/>
      <c r="V29" s="109"/>
      <c r="W29" s="105"/>
      <c r="X29" s="105"/>
      <c r="Y29" s="109"/>
      <c r="Z29" s="109"/>
      <c r="AA29" s="105"/>
      <c r="AB29" s="105"/>
      <c r="AC29" s="105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5"/>
      <c r="AO29" s="109"/>
      <c r="AP29" s="105"/>
      <c r="AQ29" s="105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96" t="s">
        <v>121</v>
      </c>
      <c r="BT29" s="97">
        <v>0</v>
      </c>
      <c r="BU29" s="109">
        <v>6.5</v>
      </c>
      <c r="BV29" s="109" t="s">
        <v>120</v>
      </c>
      <c r="BW29" s="109" t="s">
        <v>241</v>
      </c>
      <c r="BX29" s="109" t="s">
        <v>242</v>
      </c>
      <c r="BY29" s="109" t="s">
        <v>126</v>
      </c>
      <c r="BZ29" s="109" t="s">
        <v>120</v>
      </c>
      <c r="CA29" s="105">
        <v>0.57</v>
      </c>
      <c r="CB29" s="109" t="s">
        <v>243</v>
      </c>
      <c r="CC29" s="109">
        <v>0.15</v>
      </c>
      <c r="CD29" s="109" t="s">
        <v>128</v>
      </c>
      <c r="CE29" s="109" t="s">
        <v>120</v>
      </c>
      <c r="CF29" s="109" t="s">
        <v>129</v>
      </c>
      <c r="CG29" s="111">
        <v>5.27</v>
      </c>
      <c r="CH29" s="67">
        <v>881.68</v>
      </c>
      <c r="CI29" s="44">
        <v>876.41</v>
      </c>
      <c r="CJ29" s="112">
        <v>0.1</v>
      </c>
      <c r="CK29" s="113">
        <v>0.9</v>
      </c>
      <c r="CL29" s="114">
        <v>292</v>
      </c>
      <c r="CM29" s="112">
        <v>8.01</v>
      </c>
      <c r="CN29" s="66"/>
      <c r="CO29" s="66"/>
      <c r="CP29" s="66"/>
      <c r="CQ29" s="66"/>
      <c r="CR29" s="66"/>
      <c r="CS29" s="66">
        <v>150</v>
      </c>
      <c r="CT29" s="66" t="s">
        <v>243</v>
      </c>
      <c r="CU29" s="66">
        <v>180</v>
      </c>
      <c r="CV29" s="66">
        <v>1.7</v>
      </c>
      <c r="CW29" s="66">
        <v>6.7</v>
      </c>
      <c r="CX29" s="66"/>
      <c r="CY29" s="66"/>
      <c r="CZ29" s="66"/>
      <c r="DA29" s="66" t="s">
        <v>130</v>
      </c>
      <c r="DB29" s="66"/>
      <c r="DC29" s="66">
        <v>0.15</v>
      </c>
      <c r="DD29" s="66"/>
      <c r="DE29" s="66"/>
      <c r="DF29" s="66"/>
    </row>
    <row r="30" spans="1:110" ht="12" customHeight="1">
      <c r="A30" s="105" t="s">
        <v>167</v>
      </c>
      <c r="B30" s="106">
        <v>36798</v>
      </c>
      <c r="C30" s="107">
        <v>200031871</v>
      </c>
      <c r="D30" s="108"/>
      <c r="E30" s="109"/>
      <c r="F30" s="105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5"/>
      <c r="U30" s="105"/>
      <c r="V30" s="109"/>
      <c r="W30" s="105"/>
      <c r="X30" s="105"/>
      <c r="Y30" s="109"/>
      <c r="Z30" s="109"/>
      <c r="AA30" s="105"/>
      <c r="AB30" s="105"/>
      <c r="AC30" s="105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5"/>
      <c r="AO30" s="109"/>
      <c r="AP30" s="105"/>
      <c r="AQ30" s="105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96" t="s">
        <v>121</v>
      </c>
      <c r="BT30" s="97">
        <v>0</v>
      </c>
      <c r="BU30" s="109"/>
      <c r="BV30" s="109"/>
      <c r="BW30" s="109"/>
      <c r="BX30" s="109"/>
      <c r="BY30" s="109"/>
      <c r="BZ30" s="109"/>
      <c r="CA30" s="105"/>
      <c r="CB30" s="109"/>
      <c r="CC30" s="109"/>
      <c r="CD30" s="109"/>
      <c r="CE30" s="109"/>
      <c r="CF30" s="109"/>
      <c r="CG30" s="111">
        <v>5.85</v>
      </c>
      <c r="CH30" s="67">
        <v>881.68</v>
      </c>
      <c r="CI30" s="44">
        <v>875.83</v>
      </c>
      <c r="CJ30" s="112">
        <v>0.2</v>
      </c>
      <c r="CK30" s="113">
        <v>0.8</v>
      </c>
      <c r="CL30" s="114">
        <v>293</v>
      </c>
      <c r="CM30" s="112">
        <v>7.68</v>
      </c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</row>
    <row r="31" spans="1:110" ht="12" customHeight="1">
      <c r="A31" s="105" t="s">
        <v>171</v>
      </c>
      <c r="B31" s="106">
        <v>36662</v>
      </c>
      <c r="C31" s="107">
        <v>200012211</v>
      </c>
      <c r="D31" s="108" t="s">
        <v>118</v>
      </c>
      <c r="E31" s="109"/>
      <c r="F31" s="105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5"/>
      <c r="U31" s="105"/>
      <c r="V31" s="109"/>
      <c r="W31" s="105"/>
      <c r="X31" s="105"/>
      <c r="Y31" s="109"/>
      <c r="Z31" s="109"/>
      <c r="AA31" s="105"/>
      <c r="AB31" s="105"/>
      <c r="AC31" s="105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5"/>
      <c r="AO31" s="109"/>
      <c r="AP31" s="105"/>
      <c r="AQ31" s="105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96" t="s">
        <v>121</v>
      </c>
      <c r="BT31" s="97">
        <v>0</v>
      </c>
      <c r="BU31" s="109"/>
      <c r="BV31" s="109"/>
      <c r="BW31" s="109"/>
      <c r="BX31" s="109"/>
      <c r="BY31" s="109"/>
      <c r="BZ31" s="109"/>
      <c r="CA31" s="105"/>
      <c r="CB31" s="109"/>
      <c r="CC31" s="109"/>
      <c r="CD31" s="109"/>
      <c r="CE31" s="109"/>
      <c r="CF31" s="109"/>
      <c r="CG31" s="110">
        <v>0.6</v>
      </c>
      <c r="CH31" s="67">
        <v>877.5</v>
      </c>
      <c r="CI31" s="44">
        <v>876.9</v>
      </c>
      <c r="CJ31" s="44">
        <v>0.7</v>
      </c>
      <c r="CK31" s="66">
        <v>0.9</v>
      </c>
      <c r="CL31" s="66">
        <v>335</v>
      </c>
      <c r="CM31" s="66">
        <v>7.72</v>
      </c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</row>
    <row r="32" spans="1:110" ht="12" customHeight="1">
      <c r="A32" s="105" t="s">
        <v>171</v>
      </c>
      <c r="B32" s="106">
        <v>36725</v>
      </c>
      <c r="C32" s="107">
        <v>200022100</v>
      </c>
      <c r="D32" s="108" t="s">
        <v>118</v>
      </c>
      <c r="E32" s="109"/>
      <c r="F32" s="105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5"/>
      <c r="U32" s="105"/>
      <c r="V32" s="109"/>
      <c r="W32" s="105"/>
      <c r="X32" s="105"/>
      <c r="Y32" s="109"/>
      <c r="Z32" s="109"/>
      <c r="AA32" s="105"/>
      <c r="AB32" s="105"/>
      <c r="AC32" s="105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5"/>
      <c r="AO32" s="109"/>
      <c r="AP32" s="105"/>
      <c r="AQ32" s="105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96" t="s">
        <v>121</v>
      </c>
      <c r="BT32" s="97">
        <v>0</v>
      </c>
      <c r="BU32" s="109">
        <v>2.2</v>
      </c>
      <c r="BV32" s="109" t="s">
        <v>120</v>
      </c>
      <c r="BW32" s="109" t="s">
        <v>241</v>
      </c>
      <c r="BX32" s="109" t="s">
        <v>242</v>
      </c>
      <c r="BY32" s="109" t="s">
        <v>126</v>
      </c>
      <c r="BZ32" s="109" t="s">
        <v>120</v>
      </c>
      <c r="CA32" s="105">
        <v>0.1</v>
      </c>
      <c r="CB32" s="109" t="s">
        <v>243</v>
      </c>
      <c r="CC32" s="109">
        <v>0.14</v>
      </c>
      <c r="CD32" s="109" t="s">
        <v>128</v>
      </c>
      <c r="CE32" s="109" t="s">
        <v>120</v>
      </c>
      <c r="CF32" s="109" t="s">
        <v>129</v>
      </c>
      <c r="CG32" s="111">
        <v>0.4</v>
      </c>
      <c r="CH32" s="67">
        <v>877.5</v>
      </c>
      <c r="CI32" s="44">
        <v>877.1</v>
      </c>
      <c r="CJ32" s="112">
        <v>0.2</v>
      </c>
      <c r="CK32" s="113">
        <v>1</v>
      </c>
      <c r="CL32" s="114">
        <v>324</v>
      </c>
      <c r="CM32" s="112">
        <v>8.2</v>
      </c>
      <c r="CN32" s="66"/>
      <c r="CO32" s="66"/>
      <c r="CP32" s="66"/>
      <c r="CQ32" s="66"/>
      <c r="CR32" s="66"/>
      <c r="CS32" s="66">
        <v>150</v>
      </c>
      <c r="CT32" s="66" t="s">
        <v>243</v>
      </c>
      <c r="CU32" s="66">
        <v>210</v>
      </c>
      <c r="CV32" s="66">
        <v>6.8</v>
      </c>
      <c r="CW32" s="66">
        <v>24</v>
      </c>
      <c r="CX32" s="66"/>
      <c r="CY32" s="66"/>
      <c r="CZ32" s="66"/>
      <c r="DA32" s="66" t="s">
        <v>130</v>
      </c>
      <c r="DB32" s="66"/>
      <c r="DC32" s="66">
        <v>0.07</v>
      </c>
      <c r="DD32" s="66"/>
      <c r="DE32" s="66"/>
      <c r="DF32" s="66"/>
    </row>
    <row r="33" spans="1:110" ht="12" customHeight="1">
      <c r="A33" s="105" t="s">
        <v>171</v>
      </c>
      <c r="B33" s="106">
        <v>36797</v>
      </c>
      <c r="C33" s="107">
        <v>200031878</v>
      </c>
      <c r="D33" s="108"/>
      <c r="E33" s="109"/>
      <c r="F33" s="105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5"/>
      <c r="U33" s="105"/>
      <c r="V33" s="109"/>
      <c r="W33" s="105"/>
      <c r="X33" s="105"/>
      <c r="Y33" s="109"/>
      <c r="Z33" s="109"/>
      <c r="AA33" s="105"/>
      <c r="AB33" s="105"/>
      <c r="AC33" s="105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5"/>
      <c r="AO33" s="109"/>
      <c r="AP33" s="105"/>
      <c r="AQ33" s="105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96" t="s">
        <v>121</v>
      </c>
      <c r="BT33" s="97">
        <v>0</v>
      </c>
      <c r="BU33" s="109"/>
      <c r="BV33" s="109"/>
      <c r="BW33" s="109"/>
      <c r="BX33" s="109"/>
      <c r="BY33" s="109"/>
      <c r="BZ33" s="109"/>
      <c r="CA33" s="105"/>
      <c r="CB33" s="109"/>
      <c r="CC33" s="109"/>
      <c r="CD33" s="109"/>
      <c r="CE33" s="109"/>
      <c r="CF33" s="109"/>
      <c r="CG33" s="111">
        <v>1.5</v>
      </c>
      <c r="CH33" s="67">
        <v>877.5</v>
      </c>
      <c r="CI33" s="44">
        <v>876</v>
      </c>
      <c r="CJ33" s="112">
        <v>0.1</v>
      </c>
      <c r="CK33" s="113">
        <v>1.8</v>
      </c>
      <c r="CL33" s="114">
        <v>318</v>
      </c>
      <c r="CM33" s="112">
        <v>7.67</v>
      </c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</row>
    <row r="34" spans="1:110" ht="12" customHeight="1">
      <c r="A34" s="105" t="s">
        <v>173</v>
      </c>
      <c r="B34" s="106">
        <v>36662</v>
      </c>
      <c r="C34" s="107">
        <v>200012209</v>
      </c>
      <c r="D34" s="108" t="s">
        <v>118</v>
      </c>
      <c r="E34" s="109"/>
      <c r="F34" s="105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5"/>
      <c r="U34" s="105"/>
      <c r="V34" s="109"/>
      <c r="W34" s="105"/>
      <c r="X34" s="105"/>
      <c r="Y34" s="109"/>
      <c r="Z34" s="109"/>
      <c r="AA34" s="105"/>
      <c r="AB34" s="105"/>
      <c r="AC34" s="105"/>
      <c r="AD34" s="109"/>
      <c r="AE34" s="109"/>
      <c r="AF34" s="109"/>
      <c r="AG34" s="109">
        <v>0.9</v>
      </c>
      <c r="AH34" s="109"/>
      <c r="AI34" s="109"/>
      <c r="AJ34" s="109"/>
      <c r="AK34" s="109"/>
      <c r="AL34" s="109"/>
      <c r="AM34" s="109"/>
      <c r="AN34" s="105"/>
      <c r="AO34" s="109"/>
      <c r="AP34" s="105"/>
      <c r="AQ34" s="105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96">
        <v>0.9</v>
      </c>
      <c r="BT34" s="97">
        <v>1</v>
      </c>
      <c r="BU34" s="109"/>
      <c r="BV34" s="109"/>
      <c r="BW34" s="109"/>
      <c r="BX34" s="109"/>
      <c r="BY34" s="109"/>
      <c r="BZ34" s="109"/>
      <c r="CA34" s="105"/>
      <c r="CB34" s="109"/>
      <c r="CC34" s="109"/>
      <c r="CD34" s="109"/>
      <c r="CE34" s="109"/>
      <c r="CF34" s="109"/>
      <c r="CG34" s="110">
        <v>25.23</v>
      </c>
      <c r="CH34" s="67">
        <v>918.15</v>
      </c>
      <c r="CI34" s="44">
        <v>892.92</v>
      </c>
      <c r="CJ34" s="44">
        <v>10.6</v>
      </c>
      <c r="CK34" s="66">
        <v>1.4</v>
      </c>
      <c r="CL34" s="66">
        <v>609</v>
      </c>
      <c r="CM34" s="66">
        <v>7.26</v>
      </c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</row>
    <row r="35" spans="1:110" ht="12" customHeight="1">
      <c r="A35" s="105" t="s">
        <v>173</v>
      </c>
      <c r="B35" s="106">
        <v>36724</v>
      </c>
      <c r="C35" s="107">
        <v>200022097</v>
      </c>
      <c r="D35" s="108" t="s">
        <v>118</v>
      </c>
      <c r="E35" s="109"/>
      <c r="F35" s="105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5"/>
      <c r="U35" s="105"/>
      <c r="V35" s="109"/>
      <c r="W35" s="105"/>
      <c r="X35" s="105"/>
      <c r="Y35" s="109"/>
      <c r="Z35" s="109"/>
      <c r="AA35" s="105"/>
      <c r="AB35" s="105"/>
      <c r="AC35" s="105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5"/>
      <c r="AO35" s="109"/>
      <c r="AP35" s="105"/>
      <c r="AQ35" s="105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96" t="s">
        <v>121</v>
      </c>
      <c r="BT35" s="97">
        <v>0</v>
      </c>
      <c r="BU35" s="109" t="s">
        <v>243</v>
      </c>
      <c r="BV35" s="109" t="s">
        <v>120</v>
      </c>
      <c r="BW35" s="109" t="s">
        <v>241</v>
      </c>
      <c r="BX35" s="109">
        <v>1.3</v>
      </c>
      <c r="BY35" s="109" t="s">
        <v>126</v>
      </c>
      <c r="BZ35" s="109"/>
      <c r="CA35" s="105">
        <v>0.038</v>
      </c>
      <c r="CB35" s="109" t="s">
        <v>243</v>
      </c>
      <c r="CC35" s="109" t="s">
        <v>129</v>
      </c>
      <c r="CD35" s="109" t="s">
        <v>128</v>
      </c>
      <c r="CE35" s="109" t="s">
        <v>120</v>
      </c>
      <c r="CF35" s="109" t="s">
        <v>129</v>
      </c>
      <c r="CG35" s="111">
        <v>26.68</v>
      </c>
      <c r="CH35" s="67">
        <v>918.15</v>
      </c>
      <c r="CI35" s="44">
        <v>891.47</v>
      </c>
      <c r="CJ35" s="112">
        <v>9.6</v>
      </c>
      <c r="CK35" s="113">
        <v>1.5</v>
      </c>
      <c r="CL35" s="114">
        <v>597</v>
      </c>
      <c r="CM35" s="112">
        <v>7.38</v>
      </c>
      <c r="CN35" s="66"/>
      <c r="CO35" s="66"/>
      <c r="CP35" s="66"/>
      <c r="CQ35" s="66"/>
      <c r="CR35" s="66"/>
      <c r="CS35" s="66">
        <v>190</v>
      </c>
      <c r="CT35" s="66" t="s">
        <v>243</v>
      </c>
      <c r="CU35" s="66">
        <v>430</v>
      </c>
      <c r="CV35" s="66">
        <v>63</v>
      </c>
      <c r="CW35" s="66">
        <v>16</v>
      </c>
      <c r="CX35" s="66"/>
      <c r="CY35" s="66"/>
      <c r="CZ35" s="66"/>
      <c r="DA35" s="66">
        <v>5.6</v>
      </c>
      <c r="DB35" s="66"/>
      <c r="DC35" s="66" t="s">
        <v>128</v>
      </c>
      <c r="DD35" s="66"/>
      <c r="DE35" s="66"/>
      <c r="DF35" s="66"/>
    </row>
    <row r="36" spans="1:110" ht="12" customHeight="1">
      <c r="A36" s="105" t="s">
        <v>173</v>
      </c>
      <c r="B36" s="106">
        <v>36798</v>
      </c>
      <c r="C36" s="107">
        <v>200031869</v>
      </c>
      <c r="D36" s="108" t="s">
        <v>118</v>
      </c>
      <c r="E36" s="109"/>
      <c r="F36" s="105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5"/>
      <c r="U36" s="105"/>
      <c r="V36" s="109"/>
      <c r="W36" s="105"/>
      <c r="X36" s="105"/>
      <c r="Y36" s="109"/>
      <c r="Z36" s="109"/>
      <c r="AA36" s="105"/>
      <c r="AB36" s="105"/>
      <c r="AC36" s="105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5"/>
      <c r="AO36" s="109"/>
      <c r="AP36" s="105"/>
      <c r="AQ36" s="105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96" t="s">
        <v>121</v>
      </c>
      <c r="BT36" s="97">
        <v>0</v>
      </c>
      <c r="BU36" s="109"/>
      <c r="BV36" s="109"/>
      <c r="BW36" s="109"/>
      <c r="BX36" s="109"/>
      <c r="BY36" s="109"/>
      <c r="BZ36" s="109"/>
      <c r="CA36" s="105"/>
      <c r="CB36" s="109"/>
      <c r="CC36" s="109"/>
      <c r="CD36" s="109"/>
      <c r="CE36" s="109"/>
      <c r="CF36" s="109"/>
      <c r="CG36" s="111">
        <v>27.16</v>
      </c>
      <c r="CH36" s="67">
        <v>918.15</v>
      </c>
      <c r="CI36" s="44">
        <v>890.99</v>
      </c>
      <c r="CJ36" s="112">
        <v>9.3</v>
      </c>
      <c r="CK36" s="113">
        <v>1.1</v>
      </c>
      <c r="CL36" s="114">
        <v>721</v>
      </c>
      <c r="CM36" s="112">
        <v>7.31</v>
      </c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</row>
    <row r="37" spans="1:110" ht="12" customHeight="1">
      <c r="A37" s="105" t="s">
        <v>181</v>
      </c>
      <c r="B37" s="106">
        <v>36663</v>
      </c>
      <c r="C37" s="107">
        <v>200012216</v>
      </c>
      <c r="D37" s="108" t="s">
        <v>118</v>
      </c>
      <c r="E37" s="109"/>
      <c r="F37" s="105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5"/>
      <c r="U37" s="105"/>
      <c r="V37" s="109"/>
      <c r="W37" s="105"/>
      <c r="X37" s="105"/>
      <c r="Y37" s="109"/>
      <c r="Z37" s="109"/>
      <c r="AA37" s="105"/>
      <c r="AB37" s="105"/>
      <c r="AC37" s="105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5"/>
      <c r="AO37" s="109"/>
      <c r="AP37" s="105"/>
      <c r="AQ37" s="105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96" t="s">
        <v>121</v>
      </c>
      <c r="BT37" s="97">
        <v>0</v>
      </c>
      <c r="BU37" s="109"/>
      <c r="BV37" s="109"/>
      <c r="BW37" s="109"/>
      <c r="BX37" s="109"/>
      <c r="BY37" s="109"/>
      <c r="BZ37" s="109"/>
      <c r="CA37" s="105"/>
      <c r="CB37" s="109"/>
      <c r="CC37" s="109"/>
      <c r="CD37" s="109"/>
      <c r="CE37" s="109"/>
      <c r="CF37" s="109"/>
      <c r="CG37" s="110">
        <v>5.49</v>
      </c>
      <c r="CH37" s="110"/>
      <c r="CI37" s="44"/>
      <c r="CJ37" s="44">
        <v>0.9</v>
      </c>
      <c r="CK37" s="66">
        <v>1.5</v>
      </c>
      <c r="CL37" s="66">
        <v>1151</v>
      </c>
      <c r="CM37" s="66">
        <v>7.2</v>
      </c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</row>
    <row r="38" spans="1:110" ht="12" customHeight="1">
      <c r="A38" s="105" t="s">
        <v>181</v>
      </c>
      <c r="B38" s="106">
        <v>36724</v>
      </c>
      <c r="C38" s="107">
        <v>200022094</v>
      </c>
      <c r="D38" s="108"/>
      <c r="E38" s="109"/>
      <c r="F38" s="105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5"/>
      <c r="U38" s="105"/>
      <c r="V38" s="109"/>
      <c r="W38" s="105"/>
      <c r="X38" s="105"/>
      <c r="Y38" s="109"/>
      <c r="Z38" s="109"/>
      <c r="AA38" s="105"/>
      <c r="AB38" s="105"/>
      <c r="AC38" s="105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5"/>
      <c r="AO38" s="109"/>
      <c r="AP38" s="105"/>
      <c r="AQ38" s="105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96" t="s">
        <v>121</v>
      </c>
      <c r="BT38" s="97">
        <v>0</v>
      </c>
      <c r="BU38" s="109" t="s">
        <v>243</v>
      </c>
      <c r="BV38" s="109" t="s">
        <v>120</v>
      </c>
      <c r="BW38" s="109" t="s">
        <v>241</v>
      </c>
      <c r="BX38" s="109" t="s">
        <v>242</v>
      </c>
      <c r="BY38" s="109">
        <v>11</v>
      </c>
      <c r="BZ38" s="109" t="s">
        <v>120</v>
      </c>
      <c r="CA38" s="105" t="s">
        <v>128</v>
      </c>
      <c r="CB38" s="109" t="s">
        <v>243</v>
      </c>
      <c r="CC38" s="109">
        <v>0.38</v>
      </c>
      <c r="CD38" s="109" t="s">
        <v>128</v>
      </c>
      <c r="CE38" s="109" t="s">
        <v>120</v>
      </c>
      <c r="CF38" s="109">
        <v>0.033</v>
      </c>
      <c r="CG38" s="111">
        <v>7.17</v>
      </c>
      <c r="CH38" s="110"/>
      <c r="CI38" s="44"/>
      <c r="CJ38" s="112">
        <v>1.2</v>
      </c>
      <c r="CK38" s="113">
        <v>0.8</v>
      </c>
      <c r="CL38" s="114">
        <v>1079</v>
      </c>
      <c r="CM38" s="112">
        <v>7.11</v>
      </c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</row>
    <row r="39" spans="1:110" ht="12" customHeight="1">
      <c r="A39" s="105" t="s">
        <v>181</v>
      </c>
      <c r="B39" s="106">
        <v>36798</v>
      </c>
      <c r="C39" s="107">
        <v>200031877</v>
      </c>
      <c r="D39" s="108"/>
      <c r="E39" s="109"/>
      <c r="F39" s="105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5"/>
      <c r="U39" s="105"/>
      <c r="V39" s="109"/>
      <c r="W39" s="105"/>
      <c r="X39" s="105"/>
      <c r="Y39" s="109"/>
      <c r="Z39" s="109"/>
      <c r="AA39" s="105"/>
      <c r="AB39" s="105"/>
      <c r="AC39" s="105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5"/>
      <c r="AO39" s="109"/>
      <c r="AP39" s="105"/>
      <c r="AQ39" s="105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96" t="s">
        <v>121</v>
      </c>
      <c r="BT39" s="97">
        <v>0</v>
      </c>
      <c r="BU39" s="109"/>
      <c r="BV39" s="109"/>
      <c r="BW39" s="109"/>
      <c r="BX39" s="109"/>
      <c r="BY39" s="109"/>
      <c r="BZ39" s="109"/>
      <c r="CA39" s="105"/>
      <c r="CB39" s="109"/>
      <c r="CC39" s="109"/>
      <c r="CD39" s="109"/>
      <c r="CE39" s="109"/>
      <c r="CF39" s="109"/>
      <c r="CG39" s="111">
        <v>8.8</v>
      </c>
      <c r="CH39" s="110"/>
      <c r="CI39" s="44"/>
      <c r="CJ39" s="112">
        <v>1.7</v>
      </c>
      <c r="CK39" s="113">
        <v>11</v>
      </c>
      <c r="CL39" s="114">
        <v>1029</v>
      </c>
      <c r="CM39" s="112">
        <v>5.93</v>
      </c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</row>
    <row r="40" spans="1:110" ht="12" customHeight="1">
      <c r="A40" s="105" t="s">
        <v>188</v>
      </c>
      <c r="B40" s="106">
        <v>36663</v>
      </c>
      <c r="C40" s="107">
        <v>200012219</v>
      </c>
      <c r="D40" s="108" t="s">
        <v>118</v>
      </c>
      <c r="E40" s="109"/>
      <c r="F40" s="105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5"/>
      <c r="U40" s="105"/>
      <c r="V40" s="109"/>
      <c r="W40" s="105"/>
      <c r="X40" s="105"/>
      <c r="Y40" s="109"/>
      <c r="Z40" s="109"/>
      <c r="AA40" s="105"/>
      <c r="AB40" s="105"/>
      <c r="AC40" s="105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5"/>
      <c r="AO40" s="109"/>
      <c r="AP40" s="105"/>
      <c r="AQ40" s="105"/>
      <c r="AR40" s="109"/>
      <c r="AS40" s="109"/>
      <c r="AT40" s="109"/>
      <c r="AU40" s="109"/>
      <c r="AV40" s="109"/>
      <c r="AW40" s="109">
        <v>1</v>
      </c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>
        <v>2</v>
      </c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96">
        <v>3</v>
      </c>
      <c r="BT40" s="97">
        <v>2</v>
      </c>
      <c r="BU40" s="109"/>
      <c r="BV40" s="109"/>
      <c r="BW40" s="109"/>
      <c r="BX40" s="109"/>
      <c r="BY40" s="109"/>
      <c r="BZ40" s="109"/>
      <c r="CA40" s="105"/>
      <c r="CB40" s="109"/>
      <c r="CC40" s="109"/>
      <c r="CD40" s="109"/>
      <c r="CE40" s="109"/>
      <c r="CF40" s="109"/>
      <c r="CG40" s="110"/>
      <c r="CH40" s="110"/>
      <c r="CI40" s="44"/>
      <c r="CJ40" s="112">
        <v>2.6</v>
      </c>
      <c r="CK40" s="114"/>
      <c r="CL40" s="114">
        <v>577</v>
      </c>
      <c r="CM40" s="112">
        <v>9.82</v>
      </c>
      <c r="CN40" s="109"/>
      <c r="CO40" s="109"/>
      <c r="CP40" s="109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</row>
    <row r="41" spans="1:110" ht="12" customHeight="1">
      <c r="A41" s="105" t="s">
        <v>189</v>
      </c>
      <c r="B41" s="106">
        <v>36663</v>
      </c>
      <c r="C41" s="107">
        <v>200012214</v>
      </c>
      <c r="D41" s="108" t="s">
        <v>118</v>
      </c>
      <c r="E41" s="109"/>
      <c r="F41" s="105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5"/>
      <c r="U41" s="105"/>
      <c r="V41" s="109"/>
      <c r="W41" s="105"/>
      <c r="X41" s="105"/>
      <c r="Y41" s="109"/>
      <c r="Z41" s="109"/>
      <c r="AA41" s="105"/>
      <c r="AB41" s="105"/>
      <c r="AC41" s="105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5"/>
      <c r="AO41" s="109"/>
      <c r="AP41" s="105"/>
      <c r="AQ41" s="105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>
        <v>2.3</v>
      </c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96">
        <v>2.3</v>
      </c>
      <c r="BT41" s="97">
        <v>1</v>
      </c>
      <c r="BU41" s="109"/>
      <c r="BV41" s="109"/>
      <c r="BW41" s="109"/>
      <c r="BX41" s="109"/>
      <c r="BY41" s="109"/>
      <c r="BZ41" s="109"/>
      <c r="CA41" s="105"/>
      <c r="CB41" s="109"/>
      <c r="CC41" s="109"/>
      <c r="CD41" s="109"/>
      <c r="CE41" s="109"/>
      <c r="CF41" s="109"/>
      <c r="CG41" s="110"/>
      <c r="CH41" s="110"/>
      <c r="CI41" s="44"/>
      <c r="CJ41" s="44">
        <v>2.1</v>
      </c>
      <c r="CK41" s="66"/>
      <c r="CL41" s="66">
        <v>932</v>
      </c>
      <c r="CM41" s="66">
        <v>7.85</v>
      </c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</row>
    <row r="42" spans="1:110" ht="12" customHeight="1">
      <c r="A42" s="105" t="s">
        <v>220</v>
      </c>
      <c r="B42" s="106">
        <v>36662</v>
      </c>
      <c r="C42" s="107">
        <v>200012207</v>
      </c>
      <c r="D42" s="108" t="s">
        <v>118</v>
      </c>
      <c r="E42" s="109"/>
      <c r="F42" s="105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5"/>
      <c r="U42" s="105"/>
      <c r="V42" s="109"/>
      <c r="W42" s="105"/>
      <c r="X42" s="105"/>
      <c r="Y42" s="109"/>
      <c r="Z42" s="109"/>
      <c r="AA42" s="105"/>
      <c r="AB42" s="105"/>
      <c r="AC42" s="105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5"/>
      <c r="AO42" s="109"/>
      <c r="AP42" s="105"/>
      <c r="AQ42" s="105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96" t="s">
        <v>121</v>
      </c>
      <c r="BT42" s="97">
        <v>0</v>
      </c>
      <c r="BU42" s="109"/>
      <c r="BV42" s="109"/>
      <c r="BW42" s="109"/>
      <c r="BX42" s="109"/>
      <c r="BY42" s="109"/>
      <c r="BZ42" s="109"/>
      <c r="CA42" s="105"/>
      <c r="CB42" s="109"/>
      <c r="CC42" s="109"/>
      <c r="CD42" s="109"/>
      <c r="CE42" s="109"/>
      <c r="CF42" s="109"/>
      <c r="CG42" s="110"/>
      <c r="CH42" s="110"/>
      <c r="CI42" s="44"/>
      <c r="CJ42" s="44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</row>
    <row r="43" spans="1:110" ht="12" customHeight="1">
      <c r="A43" s="105" t="s">
        <v>220</v>
      </c>
      <c r="B43" s="106">
        <v>36724</v>
      </c>
      <c r="C43" s="107">
        <v>200022090</v>
      </c>
      <c r="D43" s="108" t="s">
        <v>118</v>
      </c>
      <c r="E43" s="109"/>
      <c r="F43" s="105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5"/>
      <c r="U43" s="105"/>
      <c r="V43" s="109"/>
      <c r="W43" s="105"/>
      <c r="X43" s="105"/>
      <c r="Y43" s="109"/>
      <c r="Z43" s="109"/>
      <c r="AA43" s="105"/>
      <c r="AB43" s="105"/>
      <c r="AC43" s="105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5"/>
      <c r="AO43" s="109"/>
      <c r="AP43" s="105"/>
      <c r="AQ43" s="105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96" t="s">
        <v>121</v>
      </c>
      <c r="BT43" s="97">
        <v>0</v>
      </c>
      <c r="BU43" s="109"/>
      <c r="BV43" s="109"/>
      <c r="BW43" s="109"/>
      <c r="BX43" s="109"/>
      <c r="BY43" s="109"/>
      <c r="BZ43" s="109"/>
      <c r="CA43" s="105"/>
      <c r="CB43" s="109"/>
      <c r="CC43" s="109"/>
      <c r="CD43" s="109"/>
      <c r="CE43" s="109"/>
      <c r="CF43" s="109"/>
      <c r="CG43" s="110"/>
      <c r="CH43" s="110"/>
      <c r="CI43" s="44"/>
      <c r="CJ43" s="44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</row>
    <row r="44" spans="1:110" ht="12" customHeight="1">
      <c r="A44" s="105" t="s">
        <v>220</v>
      </c>
      <c r="B44" s="106">
        <v>36798</v>
      </c>
      <c r="C44" s="107">
        <v>200031868</v>
      </c>
      <c r="D44" s="108" t="s">
        <v>118</v>
      </c>
      <c r="E44" s="109"/>
      <c r="F44" s="105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5"/>
      <c r="U44" s="105"/>
      <c r="V44" s="109"/>
      <c r="W44" s="105"/>
      <c r="X44" s="105"/>
      <c r="Y44" s="109"/>
      <c r="Z44" s="109"/>
      <c r="AA44" s="105"/>
      <c r="AB44" s="105"/>
      <c r="AC44" s="105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5"/>
      <c r="AO44" s="109"/>
      <c r="AP44" s="105"/>
      <c r="AQ44" s="105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96" t="s">
        <v>121</v>
      </c>
      <c r="BT44" s="97">
        <v>0</v>
      </c>
      <c r="BU44" s="109"/>
      <c r="BV44" s="109"/>
      <c r="BW44" s="109"/>
      <c r="BX44" s="109"/>
      <c r="BY44" s="109"/>
      <c r="BZ44" s="109"/>
      <c r="CA44" s="105"/>
      <c r="CB44" s="109"/>
      <c r="CC44" s="109"/>
      <c r="CD44" s="109"/>
      <c r="CE44" s="109"/>
      <c r="CF44" s="109"/>
      <c r="CG44" s="110"/>
      <c r="CH44" s="110"/>
      <c r="CI44" s="44"/>
      <c r="CJ44" s="44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</row>
    <row r="45" spans="1:110" ht="12" customHeight="1">
      <c r="A45" s="105" t="s">
        <v>221</v>
      </c>
      <c r="B45" s="106">
        <v>36663</v>
      </c>
      <c r="C45" s="107">
        <v>200012213</v>
      </c>
      <c r="D45" s="108" t="s">
        <v>118</v>
      </c>
      <c r="E45" s="109"/>
      <c r="F45" s="105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5"/>
      <c r="U45" s="105"/>
      <c r="V45" s="109"/>
      <c r="W45" s="105"/>
      <c r="X45" s="105"/>
      <c r="Y45" s="109"/>
      <c r="Z45" s="109"/>
      <c r="AA45" s="105"/>
      <c r="AB45" s="105"/>
      <c r="AC45" s="105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5"/>
      <c r="AO45" s="109"/>
      <c r="AP45" s="105"/>
      <c r="AQ45" s="105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>
        <v>1.3</v>
      </c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96">
        <v>1.3</v>
      </c>
      <c r="BT45" s="97">
        <v>1</v>
      </c>
      <c r="BU45" s="109"/>
      <c r="BV45" s="109"/>
      <c r="BW45" s="109"/>
      <c r="BX45" s="109"/>
      <c r="BY45" s="109"/>
      <c r="BZ45" s="109"/>
      <c r="CA45" s="105"/>
      <c r="CB45" s="109"/>
      <c r="CC45" s="109"/>
      <c r="CD45" s="109"/>
      <c r="CE45" s="109"/>
      <c r="CF45" s="109"/>
      <c r="CG45" s="110"/>
      <c r="CH45" s="110"/>
      <c r="CI45" s="44"/>
      <c r="CJ45" s="44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</row>
    <row r="46" spans="1:110" ht="12" customHeight="1">
      <c r="A46" s="105" t="s">
        <v>221</v>
      </c>
      <c r="B46" s="106">
        <v>36724</v>
      </c>
      <c r="C46" s="107">
        <v>200022091</v>
      </c>
      <c r="D46" s="108"/>
      <c r="E46" s="109"/>
      <c r="F46" s="105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5"/>
      <c r="U46" s="105"/>
      <c r="V46" s="109"/>
      <c r="W46" s="105"/>
      <c r="X46" s="105"/>
      <c r="Y46" s="109"/>
      <c r="Z46" s="109"/>
      <c r="AA46" s="105"/>
      <c r="AB46" s="105"/>
      <c r="AC46" s="105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5"/>
      <c r="AO46" s="109"/>
      <c r="AP46" s="105"/>
      <c r="AQ46" s="105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96" t="s">
        <v>121</v>
      </c>
      <c r="BT46" s="97">
        <v>0</v>
      </c>
      <c r="BU46" s="109"/>
      <c r="BV46" s="109"/>
      <c r="BW46" s="109"/>
      <c r="BX46" s="109"/>
      <c r="BY46" s="109"/>
      <c r="BZ46" s="109"/>
      <c r="CA46" s="105"/>
      <c r="CB46" s="109"/>
      <c r="CC46" s="109"/>
      <c r="CD46" s="109"/>
      <c r="CE46" s="109"/>
      <c r="CF46" s="109"/>
      <c r="CG46" s="110"/>
      <c r="CH46" s="110"/>
      <c r="CI46" s="44"/>
      <c r="CJ46" s="44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</row>
    <row r="47" spans="1:110" ht="12" customHeight="1">
      <c r="A47" s="105" t="s">
        <v>221</v>
      </c>
      <c r="B47" s="106">
        <v>36798</v>
      </c>
      <c r="C47" s="107">
        <v>200031872</v>
      </c>
      <c r="D47" s="108"/>
      <c r="E47" s="109"/>
      <c r="F47" s="105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5"/>
      <c r="U47" s="105"/>
      <c r="V47" s="109"/>
      <c r="W47" s="105"/>
      <c r="X47" s="105"/>
      <c r="Y47" s="109"/>
      <c r="Z47" s="109"/>
      <c r="AA47" s="105"/>
      <c r="AB47" s="105"/>
      <c r="AC47" s="105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5"/>
      <c r="AO47" s="109"/>
      <c r="AP47" s="105"/>
      <c r="AQ47" s="105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96" t="s">
        <v>121</v>
      </c>
      <c r="BT47" s="97">
        <v>0</v>
      </c>
      <c r="BU47" s="109"/>
      <c r="BV47" s="109"/>
      <c r="BW47" s="109"/>
      <c r="BX47" s="109"/>
      <c r="BY47" s="109"/>
      <c r="BZ47" s="109"/>
      <c r="CA47" s="105"/>
      <c r="CB47" s="109"/>
      <c r="CC47" s="109"/>
      <c r="CD47" s="109"/>
      <c r="CE47" s="109"/>
      <c r="CF47" s="109"/>
      <c r="CG47" s="110"/>
      <c r="CH47" s="110"/>
      <c r="CI47" s="44"/>
      <c r="CJ47" s="44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</row>
  </sheetData>
  <printOptions gridLines="1"/>
  <pageMargins left="0.75" right="0.75" top="1" bottom="1" header="0.5" footer="0.5"/>
  <pageSetup horizontalDpi="600" verticalDpi="600" orientation="landscape" pageOrder="overThenDown" r:id="rId1"/>
  <headerFooter alignWithMargins="0">
    <oddFooter>&amp;C&amp;"Arial,Bold"&amp;14Table II - Oak Grove 2000 Ground Water Data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F631"/>
  <sheetViews>
    <sheetView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0.625" defaultRowHeight="12.75"/>
  <cols>
    <col min="1" max="1" width="11.00390625" style="6" customWidth="1"/>
    <col min="2" max="2" width="10.625" style="2" customWidth="1"/>
    <col min="3" max="3" width="10.625" style="33" customWidth="1"/>
    <col min="4" max="4" width="11.50390625" style="2" customWidth="1"/>
    <col min="5" max="70" width="6.375" style="6" customWidth="1"/>
    <col min="71" max="71" width="6.625" style="50" customWidth="1"/>
    <col min="72" max="72" width="6.625" style="57" customWidth="1"/>
    <col min="73" max="75" width="6.75390625" style="6" customWidth="1"/>
    <col min="76" max="84" width="6.375" style="6" customWidth="1"/>
    <col min="85" max="85" width="6.375" style="5" customWidth="1"/>
    <col min="86" max="86" width="7.25390625" style="5" customWidth="1"/>
    <col min="87" max="88" width="6.625" style="5" customWidth="1"/>
    <col min="89" max="108" width="6.625" style="6" customWidth="1"/>
    <col min="109" max="109" width="6.625" style="66" customWidth="1"/>
    <col min="110" max="227" width="6.625" style="6" customWidth="1"/>
    <col min="228" max="16384" width="10.625" style="6" customWidth="1"/>
  </cols>
  <sheetData>
    <row r="1" spans="1:110" ht="122.25" customHeight="1">
      <c r="A1" s="27" t="s">
        <v>0</v>
      </c>
      <c r="D1" s="1">
        <f ca="1">NOW()</f>
        <v>37007.62473240741</v>
      </c>
      <c r="E1" s="35" t="s">
        <v>1</v>
      </c>
      <c r="F1" s="35" t="s">
        <v>2</v>
      </c>
      <c r="G1" s="35" t="s">
        <v>3</v>
      </c>
      <c r="H1" s="35" t="s">
        <v>4</v>
      </c>
      <c r="I1" s="35" t="s">
        <v>5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10</v>
      </c>
      <c r="O1" s="35" t="s">
        <v>11</v>
      </c>
      <c r="P1" s="35" t="s">
        <v>12</v>
      </c>
      <c r="Q1" s="35" t="s">
        <v>13</v>
      </c>
      <c r="R1" s="35" t="s">
        <v>14</v>
      </c>
      <c r="S1" s="35" t="s">
        <v>15</v>
      </c>
      <c r="T1" s="35" t="s">
        <v>16</v>
      </c>
      <c r="U1" s="35" t="s">
        <v>17</v>
      </c>
      <c r="V1" s="35" t="s">
        <v>18</v>
      </c>
      <c r="W1" s="35" t="s">
        <v>19</v>
      </c>
      <c r="X1" s="35" t="s">
        <v>20</v>
      </c>
      <c r="Y1" s="35" t="s">
        <v>21</v>
      </c>
      <c r="Z1" s="35" t="s">
        <v>22</v>
      </c>
      <c r="AA1" s="35" t="s">
        <v>23</v>
      </c>
      <c r="AB1" s="35" t="s">
        <v>24</v>
      </c>
      <c r="AC1" s="35" t="s">
        <v>25</v>
      </c>
      <c r="AD1" s="35" t="s">
        <v>26</v>
      </c>
      <c r="AE1" s="35" t="s">
        <v>27</v>
      </c>
      <c r="AF1" s="35" t="s">
        <v>28</v>
      </c>
      <c r="AG1" s="35" t="s">
        <v>29</v>
      </c>
      <c r="AH1" s="35" t="s">
        <v>30</v>
      </c>
      <c r="AI1" s="35" t="s">
        <v>31</v>
      </c>
      <c r="AJ1" s="35" t="s">
        <v>32</v>
      </c>
      <c r="AK1" s="35" t="s">
        <v>33</v>
      </c>
      <c r="AL1" s="35" t="s">
        <v>34</v>
      </c>
      <c r="AM1" s="35" t="s">
        <v>35</v>
      </c>
      <c r="AN1" s="35" t="s">
        <v>36</v>
      </c>
      <c r="AO1" s="35" t="s">
        <v>37</v>
      </c>
      <c r="AP1" s="35" t="s">
        <v>38</v>
      </c>
      <c r="AQ1" s="35" t="s">
        <v>39</v>
      </c>
      <c r="AR1" s="35" t="s">
        <v>40</v>
      </c>
      <c r="AS1" s="35" t="s">
        <v>41</v>
      </c>
      <c r="AT1" s="35" t="s">
        <v>42</v>
      </c>
      <c r="AU1" s="35" t="s">
        <v>43</v>
      </c>
      <c r="AV1" s="35" t="s">
        <v>44</v>
      </c>
      <c r="AW1" s="35" t="s">
        <v>45</v>
      </c>
      <c r="AX1" s="35" t="s">
        <v>46</v>
      </c>
      <c r="AY1" s="35" t="s">
        <v>47</v>
      </c>
      <c r="AZ1" s="35" t="s">
        <v>48</v>
      </c>
      <c r="BA1" s="35" t="s">
        <v>49</v>
      </c>
      <c r="BB1" s="35" t="s">
        <v>50</v>
      </c>
      <c r="BC1" s="35" t="s">
        <v>51</v>
      </c>
      <c r="BD1" s="35" t="s">
        <v>52</v>
      </c>
      <c r="BE1" s="35" t="s">
        <v>53</v>
      </c>
      <c r="BF1" s="35" t="s">
        <v>54</v>
      </c>
      <c r="BG1" s="35" t="s">
        <v>55</v>
      </c>
      <c r="BH1" s="35" t="s">
        <v>56</v>
      </c>
      <c r="BI1" s="35" t="s">
        <v>57</v>
      </c>
      <c r="BJ1" s="35" t="s">
        <v>58</v>
      </c>
      <c r="BK1" s="35" t="s">
        <v>59</v>
      </c>
      <c r="BL1" s="35" t="s">
        <v>60</v>
      </c>
      <c r="BM1" s="35" t="s">
        <v>61</v>
      </c>
      <c r="BN1" s="35" t="s">
        <v>62</v>
      </c>
      <c r="BO1" s="35" t="s">
        <v>63</v>
      </c>
      <c r="BP1" s="35" t="s">
        <v>64</v>
      </c>
      <c r="BQ1" s="35" t="s">
        <v>65</v>
      </c>
      <c r="BR1" s="35" t="s">
        <v>66</v>
      </c>
      <c r="BS1" s="48" t="s">
        <v>67</v>
      </c>
      <c r="BT1" s="55" t="s">
        <v>68</v>
      </c>
      <c r="BU1" s="35" t="s">
        <v>69</v>
      </c>
      <c r="BV1" s="35" t="s">
        <v>70</v>
      </c>
      <c r="BW1" s="35" t="s">
        <v>71</v>
      </c>
      <c r="BX1" s="35" t="s">
        <v>72</v>
      </c>
      <c r="BY1" s="35" t="s">
        <v>73</v>
      </c>
      <c r="BZ1" s="35" t="s">
        <v>74</v>
      </c>
      <c r="CA1" s="35" t="s">
        <v>75</v>
      </c>
      <c r="CB1" s="35" t="s">
        <v>76</v>
      </c>
      <c r="CC1" s="35" t="s">
        <v>77</v>
      </c>
      <c r="CD1" s="35" t="s">
        <v>78</v>
      </c>
      <c r="CE1" s="35" t="s">
        <v>79</v>
      </c>
      <c r="CF1" s="35" t="s">
        <v>80</v>
      </c>
      <c r="CG1" s="36" t="s">
        <v>81</v>
      </c>
      <c r="CH1" s="36" t="s">
        <v>82</v>
      </c>
      <c r="CI1" s="36" t="s">
        <v>83</v>
      </c>
      <c r="CJ1" s="36" t="s">
        <v>84</v>
      </c>
      <c r="CK1" s="37" t="s">
        <v>85</v>
      </c>
      <c r="CL1" s="37" t="s">
        <v>86</v>
      </c>
      <c r="CM1" s="37" t="s">
        <v>87</v>
      </c>
      <c r="CN1" s="37" t="s">
        <v>88</v>
      </c>
      <c r="CO1" s="37" t="s">
        <v>89</v>
      </c>
      <c r="CP1" s="37" t="s">
        <v>90</v>
      </c>
      <c r="CQ1" s="62" t="s">
        <v>91</v>
      </c>
      <c r="CR1" s="62" t="s">
        <v>92</v>
      </c>
      <c r="CS1" s="62" t="s">
        <v>93</v>
      </c>
      <c r="CT1" s="62" t="s">
        <v>94</v>
      </c>
      <c r="CU1" s="62" t="s">
        <v>95</v>
      </c>
      <c r="CV1" s="62" t="s">
        <v>96</v>
      </c>
      <c r="CW1" s="62" t="s">
        <v>97</v>
      </c>
      <c r="CX1" s="62" t="s">
        <v>98</v>
      </c>
      <c r="CY1" s="62" t="s">
        <v>99</v>
      </c>
      <c r="CZ1" s="62" t="s">
        <v>100</v>
      </c>
      <c r="DA1" s="62" t="s">
        <v>101</v>
      </c>
      <c r="DB1" s="62" t="s">
        <v>102</v>
      </c>
      <c r="DC1" s="62" t="s">
        <v>103</v>
      </c>
      <c r="DD1" s="62" t="s">
        <v>104</v>
      </c>
      <c r="DE1" s="64" t="s">
        <v>105</v>
      </c>
      <c r="DF1" s="64" t="s">
        <v>105</v>
      </c>
    </row>
    <row r="2" spans="1:110" ht="12" thickBot="1">
      <c r="A2" s="9" t="s">
        <v>106</v>
      </c>
      <c r="B2" s="18" t="s">
        <v>107</v>
      </c>
      <c r="C2" s="31" t="s">
        <v>108</v>
      </c>
      <c r="D2" s="18" t="s">
        <v>109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10"/>
      <c r="BL2" s="9"/>
      <c r="BM2" s="9"/>
      <c r="BN2" s="9"/>
      <c r="BO2" s="9"/>
      <c r="BP2" s="9"/>
      <c r="BQ2" s="9"/>
      <c r="BR2" s="9"/>
      <c r="BS2" s="49"/>
      <c r="BT2" s="56"/>
      <c r="BU2" s="9" t="s">
        <v>110</v>
      </c>
      <c r="BV2" s="9" t="s">
        <v>110</v>
      </c>
      <c r="BW2" s="9" t="s">
        <v>110</v>
      </c>
      <c r="BX2" s="9" t="s">
        <v>110</v>
      </c>
      <c r="BY2" s="9" t="s">
        <v>110</v>
      </c>
      <c r="BZ2" s="9" t="s">
        <v>111</v>
      </c>
      <c r="CA2" s="9" t="s">
        <v>111</v>
      </c>
      <c r="CB2" s="9" t="s">
        <v>110</v>
      </c>
      <c r="CC2" s="9" t="s">
        <v>111</v>
      </c>
      <c r="CD2" s="9" t="s">
        <v>110</v>
      </c>
      <c r="CE2" s="9" t="s">
        <v>110</v>
      </c>
      <c r="CF2" s="9" t="s">
        <v>111</v>
      </c>
      <c r="CG2" s="24"/>
      <c r="CH2" s="24"/>
      <c r="CI2" s="24"/>
      <c r="CJ2" s="24"/>
      <c r="CK2" s="24"/>
      <c r="CL2" s="24"/>
      <c r="CM2" s="24"/>
      <c r="CN2" s="9" t="s">
        <v>111</v>
      </c>
      <c r="CO2" s="9" t="s">
        <v>111</v>
      </c>
      <c r="CP2" s="9" t="s">
        <v>111</v>
      </c>
      <c r="CQ2" s="63" t="s">
        <v>111</v>
      </c>
      <c r="CR2" s="63" t="s">
        <v>112</v>
      </c>
      <c r="CS2" s="63" t="s">
        <v>111</v>
      </c>
      <c r="CT2" s="63" t="s">
        <v>111</v>
      </c>
      <c r="CU2" s="63" t="s">
        <v>111</v>
      </c>
      <c r="CV2" s="63" t="s">
        <v>111</v>
      </c>
      <c r="CW2" s="63" t="s">
        <v>111</v>
      </c>
      <c r="CX2" s="63" t="s">
        <v>111</v>
      </c>
      <c r="CY2" s="63" t="s">
        <v>111</v>
      </c>
      <c r="CZ2" s="63" t="s">
        <v>111</v>
      </c>
      <c r="DA2" s="63" t="s">
        <v>111</v>
      </c>
      <c r="DB2" s="63" t="s">
        <v>111</v>
      </c>
      <c r="DC2" s="63" t="s">
        <v>111</v>
      </c>
      <c r="DD2" s="63" t="s">
        <v>111</v>
      </c>
      <c r="DE2" s="65" t="s">
        <v>111</v>
      </c>
      <c r="DF2" s="65" t="s">
        <v>111</v>
      </c>
    </row>
    <row r="3" spans="2:83" ht="10.5" customHeight="1" thickTop="1">
      <c r="B3" s="1" t="s">
        <v>113</v>
      </c>
      <c r="C3" s="69"/>
      <c r="D3" s="19"/>
      <c r="G3" s="7">
        <v>7.35</v>
      </c>
      <c r="H3" s="7">
        <v>3</v>
      </c>
      <c r="L3" s="7"/>
      <c r="Q3" s="7">
        <v>0.67</v>
      </c>
      <c r="R3" s="7">
        <v>15</v>
      </c>
      <c r="V3" s="7">
        <v>1.3</v>
      </c>
      <c r="Z3" s="7">
        <v>0.0019999999999999996</v>
      </c>
      <c r="AD3" s="7">
        <v>155</v>
      </c>
      <c r="AE3" s="7">
        <v>155</v>
      </c>
      <c r="AF3" s="7">
        <v>18.8</v>
      </c>
      <c r="AI3" s="7">
        <v>0.95</v>
      </c>
      <c r="AJ3" s="7">
        <v>1.8</v>
      </c>
      <c r="AK3" s="7">
        <v>17</v>
      </c>
      <c r="AL3" s="7">
        <v>17</v>
      </c>
      <c r="AM3" s="7"/>
      <c r="AO3" s="7">
        <v>1.5</v>
      </c>
      <c r="AT3" s="7">
        <v>170</v>
      </c>
      <c r="AX3" s="7">
        <v>43</v>
      </c>
      <c r="BA3" s="7">
        <v>12</v>
      </c>
      <c r="BC3" s="7"/>
      <c r="BE3" s="7">
        <v>0.44</v>
      </c>
      <c r="BF3" s="7">
        <v>1.7</v>
      </c>
      <c r="BH3" s="7">
        <v>500</v>
      </c>
      <c r="BI3" s="7">
        <v>50</v>
      </c>
      <c r="BJ3" s="7">
        <v>1.5</v>
      </c>
      <c r="BQ3" s="7">
        <v>0.037</v>
      </c>
      <c r="BR3" s="7">
        <v>110</v>
      </c>
      <c r="BU3" s="7">
        <v>12.5</v>
      </c>
      <c r="BV3" s="7"/>
      <c r="BW3" s="7">
        <v>1.25</v>
      </c>
      <c r="BX3" s="7">
        <v>30</v>
      </c>
      <c r="BY3" s="7">
        <v>325</v>
      </c>
      <c r="BZ3" s="7"/>
      <c r="CB3" s="7">
        <v>5</v>
      </c>
      <c r="CD3" s="7">
        <v>0.75</v>
      </c>
      <c r="CE3" s="7"/>
    </row>
    <row r="4" spans="2:84" ht="10.5" customHeight="1">
      <c r="B4" s="1" t="s">
        <v>114</v>
      </c>
      <c r="C4" s="69"/>
      <c r="D4" s="19"/>
      <c r="E4" s="6">
        <v>700</v>
      </c>
      <c r="G4" s="7">
        <v>1</v>
      </c>
      <c r="H4" s="7">
        <v>10</v>
      </c>
      <c r="I4" s="6">
        <v>3</v>
      </c>
      <c r="J4" s="6">
        <v>40</v>
      </c>
      <c r="K4" s="6">
        <v>0.1</v>
      </c>
      <c r="L4" s="7"/>
      <c r="Q4" s="7">
        <v>3</v>
      </c>
      <c r="R4" s="7">
        <v>100</v>
      </c>
      <c r="S4" s="6">
        <v>10</v>
      </c>
      <c r="V4" s="7">
        <v>60</v>
      </c>
      <c r="Y4" s="6">
        <v>300</v>
      </c>
      <c r="Z4" s="7">
        <v>0.003999999999999999</v>
      </c>
      <c r="AD4" s="7">
        <v>600</v>
      </c>
      <c r="AE4" s="7">
        <v>600</v>
      </c>
      <c r="AF4" s="7">
        <v>10</v>
      </c>
      <c r="AG4" s="6">
        <v>1000</v>
      </c>
      <c r="AH4" s="6">
        <v>70</v>
      </c>
      <c r="AI4" s="7">
        <v>4</v>
      </c>
      <c r="AJ4" s="7">
        <v>6</v>
      </c>
      <c r="AK4" s="7">
        <v>70</v>
      </c>
      <c r="AL4" s="7">
        <v>100</v>
      </c>
      <c r="AM4" s="7"/>
      <c r="AO4" s="7">
        <v>5</v>
      </c>
      <c r="AR4" s="6">
        <v>2</v>
      </c>
      <c r="AS4" s="6">
        <v>2</v>
      </c>
      <c r="AT4" s="7">
        <v>700</v>
      </c>
      <c r="AU4" s="6">
        <v>1000</v>
      </c>
      <c r="AX4" s="7">
        <v>300</v>
      </c>
      <c r="AY4" s="6">
        <v>300</v>
      </c>
      <c r="BA4" s="7">
        <v>50</v>
      </c>
      <c r="BC4" s="7"/>
      <c r="BD4" s="6">
        <v>20</v>
      </c>
      <c r="BE4" s="7">
        <v>2</v>
      </c>
      <c r="BF4" s="7">
        <v>7</v>
      </c>
      <c r="BG4" s="6">
        <v>100</v>
      </c>
      <c r="BH4" s="7">
        <v>1000</v>
      </c>
      <c r="BI4" s="7">
        <v>600</v>
      </c>
      <c r="BJ4" s="7">
        <v>3</v>
      </c>
      <c r="BK4" s="6">
        <v>30</v>
      </c>
      <c r="BL4" s="6">
        <v>2000</v>
      </c>
      <c r="BM4" s="6">
        <v>40</v>
      </c>
      <c r="BN4" s="6">
        <v>200000</v>
      </c>
      <c r="BQ4" s="7">
        <v>0.1</v>
      </c>
      <c r="BR4" s="7">
        <v>1000</v>
      </c>
      <c r="BU4" s="7">
        <v>0.2</v>
      </c>
      <c r="BV4" s="7"/>
      <c r="BW4" s="7">
        <v>4</v>
      </c>
      <c r="BX4" s="7">
        <v>100</v>
      </c>
      <c r="BY4" s="7">
        <v>1000</v>
      </c>
      <c r="BZ4" s="7"/>
      <c r="CB4" s="7">
        <v>20</v>
      </c>
      <c r="CC4" s="6">
        <v>0.3</v>
      </c>
      <c r="CD4" s="7">
        <v>1</v>
      </c>
      <c r="CE4" s="7"/>
      <c r="CF4" s="6">
        <v>0.7</v>
      </c>
    </row>
    <row r="5" spans="1:109" s="32" customFormat="1" ht="10.5" customHeight="1" thickBot="1">
      <c r="A5" s="28"/>
      <c r="B5" s="18" t="s">
        <v>115</v>
      </c>
      <c r="C5" s="31"/>
      <c r="D5" s="18"/>
      <c r="E5" s="29">
        <v>700</v>
      </c>
      <c r="F5" s="28"/>
      <c r="G5" s="28"/>
      <c r="H5" s="29">
        <v>10</v>
      </c>
      <c r="I5" s="29">
        <v>6</v>
      </c>
      <c r="J5" s="29">
        <v>40</v>
      </c>
      <c r="K5" s="29">
        <v>10</v>
      </c>
      <c r="L5" s="29"/>
      <c r="M5" s="29"/>
      <c r="N5" s="29"/>
      <c r="O5" s="29"/>
      <c r="P5" s="29"/>
      <c r="Q5" s="29">
        <v>3</v>
      </c>
      <c r="R5" s="29">
        <v>100</v>
      </c>
      <c r="S5" s="28"/>
      <c r="T5" s="28"/>
      <c r="U5" s="28"/>
      <c r="V5" s="29">
        <v>60</v>
      </c>
      <c r="W5" s="28"/>
      <c r="X5" s="28"/>
      <c r="Y5" s="29">
        <v>300</v>
      </c>
      <c r="Z5" s="30">
        <v>0.003999999999999999</v>
      </c>
      <c r="AA5" s="28"/>
      <c r="AB5" s="28"/>
      <c r="AC5" s="28"/>
      <c r="AD5" s="29">
        <v>600</v>
      </c>
      <c r="AE5" s="28"/>
      <c r="AF5" s="28"/>
      <c r="AG5" s="29">
        <v>1000</v>
      </c>
      <c r="AH5" s="28"/>
      <c r="AI5" s="29">
        <v>4</v>
      </c>
      <c r="AJ5" s="29">
        <v>6</v>
      </c>
      <c r="AK5" s="28"/>
      <c r="AL5" s="29">
        <v>100</v>
      </c>
      <c r="AM5" s="29"/>
      <c r="AN5" s="28"/>
      <c r="AO5" s="28"/>
      <c r="AP5" s="28"/>
      <c r="AQ5" s="28"/>
      <c r="AR5" s="28"/>
      <c r="AS5" s="28"/>
      <c r="AT5" s="29">
        <v>700</v>
      </c>
      <c r="AU5" s="29">
        <v>1000</v>
      </c>
      <c r="AV5" s="29"/>
      <c r="AW5" s="29"/>
      <c r="AX5" s="28"/>
      <c r="AY5" s="28"/>
      <c r="AZ5" s="28"/>
      <c r="BA5" s="29">
        <v>50</v>
      </c>
      <c r="BB5" s="29"/>
      <c r="BC5" s="29"/>
      <c r="BD5" s="29">
        <v>70</v>
      </c>
      <c r="BE5" s="28"/>
      <c r="BF5" s="28"/>
      <c r="BG5" s="28"/>
      <c r="BH5" s="29">
        <v>1000</v>
      </c>
      <c r="BI5" s="28"/>
      <c r="BJ5" s="29">
        <v>3</v>
      </c>
      <c r="BK5" s="28"/>
      <c r="BL5" s="29">
        <v>2000</v>
      </c>
      <c r="BM5" s="29">
        <v>40</v>
      </c>
      <c r="BN5" s="31">
        <v>200000</v>
      </c>
      <c r="BO5" s="31"/>
      <c r="BP5" s="31"/>
      <c r="BQ5" s="34"/>
      <c r="BR5" s="29">
        <v>10000</v>
      </c>
      <c r="BS5" s="51"/>
      <c r="BT5" s="58"/>
      <c r="BU5" s="28"/>
      <c r="BV5" s="28"/>
      <c r="BW5" s="29">
        <v>4</v>
      </c>
      <c r="BX5" s="29">
        <v>100</v>
      </c>
      <c r="BY5" s="28"/>
      <c r="BZ5" s="28"/>
      <c r="CA5" s="28"/>
      <c r="CB5" s="28"/>
      <c r="CC5" s="30">
        <v>0.1</v>
      </c>
      <c r="CD5" s="28"/>
      <c r="CE5" s="28"/>
      <c r="CF5" s="28"/>
      <c r="CG5" s="41"/>
      <c r="CH5" s="41"/>
      <c r="CI5" s="28"/>
      <c r="CJ5" s="28"/>
      <c r="CK5" s="28"/>
      <c r="CL5" s="28"/>
      <c r="CM5" s="28"/>
      <c r="CN5" s="12"/>
      <c r="CO5" s="12"/>
      <c r="CP5" s="12"/>
      <c r="DE5" s="67"/>
    </row>
    <row r="6" spans="1:86" ht="10.5" customHeight="1" thickTop="1">
      <c r="A6" s="12"/>
      <c r="B6" s="20"/>
      <c r="C6" s="70"/>
      <c r="D6" s="21"/>
      <c r="E6" s="13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2"/>
      <c r="U6" s="12"/>
      <c r="V6" s="13"/>
      <c r="W6" s="12"/>
      <c r="X6" s="12"/>
      <c r="Y6" s="13"/>
      <c r="Z6" s="13"/>
      <c r="AA6" s="12"/>
      <c r="AB6" s="12"/>
      <c r="AC6" s="12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2"/>
      <c r="AO6" s="13"/>
      <c r="AP6" s="12"/>
      <c r="AQ6" s="12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50" t="str">
        <f aca="true" t="shared" si="0" ref="BS6:BS23">IF(COUNTA(A6)=1,IF(SUM(E6:BR6)=0,"ND",SUM(E6:BR6))," ")</f>
        <v> </v>
      </c>
      <c r="BU6" s="13"/>
      <c r="BV6" s="13"/>
      <c r="BW6" s="13"/>
      <c r="BX6" s="13"/>
      <c r="BY6" s="13"/>
      <c r="BZ6" s="13"/>
      <c r="CA6" s="12"/>
      <c r="CB6" s="13"/>
      <c r="CC6" s="13"/>
      <c r="CD6" s="13"/>
      <c r="CE6" s="13"/>
      <c r="CF6" s="13"/>
      <c r="CG6" s="4" t="str">
        <f>IF(COUNTA(CI6)=1,+CH6-CI6," ")</f>
        <v> </v>
      </c>
      <c r="CH6" s="4" t="str">
        <f>IF(COUNTA(CI6)=1,1000," ")</f>
        <v> </v>
      </c>
    </row>
    <row r="7" spans="1:86" ht="10.5" customHeight="1">
      <c r="A7" s="12" t="s">
        <v>116</v>
      </c>
      <c r="B7" s="20">
        <v>31782</v>
      </c>
      <c r="C7" s="70"/>
      <c r="D7" s="21"/>
      <c r="E7" s="13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2"/>
      <c r="U7" s="12"/>
      <c r="V7" s="13"/>
      <c r="W7" s="12"/>
      <c r="X7" s="12"/>
      <c r="Y7" s="13"/>
      <c r="Z7" s="13"/>
      <c r="AA7" s="12"/>
      <c r="AB7" s="12"/>
      <c r="AC7" s="12"/>
      <c r="AD7" s="13"/>
      <c r="AE7" s="13"/>
      <c r="AF7" s="13"/>
      <c r="AG7" s="13"/>
      <c r="AH7" s="13">
        <v>2.9</v>
      </c>
      <c r="AI7" s="13"/>
      <c r="AJ7" s="13"/>
      <c r="AK7" s="13"/>
      <c r="AL7" s="13"/>
      <c r="AM7" s="13"/>
      <c r="AN7" s="12"/>
      <c r="AO7" s="13"/>
      <c r="AP7" s="12"/>
      <c r="AQ7" s="12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>
        <v>8.3</v>
      </c>
      <c r="BI7" s="13"/>
      <c r="BJ7" s="13"/>
      <c r="BK7" s="13"/>
      <c r="BL7" s="13"/>
      <c r="BM7" s="13"/>
      <c r="BN7" s="13"/>
      <c r="BO7" s="13"/>
      <c r="BP7" s="13"/>
      <c r="BQ7" s="13"/>
      <c r="BR7" s="13">
        <v>2.05</v>
      </c>
      <c r="BS7" s="50">
        <f t="shared" si="0"/>
        <v>13.25</v>
      </c>
      <c r="BT7" s="57">
        <f>COUNTA(E7:BR7)</f>
        <v>3</v>
      </c>
      <c r="BU7" s="13">
        <v>42</v>
      </c>
      <c r="BV7" s="13"/>
      <c r="BW7" s="13"/>
      <c r="BX7" s="13">
        <v>10</v>
      </c>
      <c r="BY7" s="13"/>
      <c r="BZ7" s="13"/>
      <c r="CA7" s="12">
        <v>10.4</v>
      </c>
      <c r="CB7" s="13"/>
      <c r="CC7" s="13">
        <v>0.424</v>
      </c>
      <c r="CD7" s="13"/>
      <c r="CE7" s="13"/>
      <c r="CF7" s="13"/>
      <c r="CG7" s="4"/>
      <c r="CH7" s="4"/>
    </row>
    <row r="8" spans="1:86" ht="10.5" customHeight="1">
      <c r="A8" s="12" t="s">
        <v>116</v>
      </c>
      <c r="B8" s="20">
        <v>31903</v>
      </c>
      <c r="C8" s="70"/>
      <c r="D8" s="21"/>
      <c r="E8" s="13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2"/>
      <c r="U8" s="12"/>
      <c r="V8" s="13"/>
      <c r="W8" s="12"/>
      <c r="X8" s="12"/>
      <c r="Y8" s="13"/>
      <c r="Z8" s="13"/>
      <c r="AA8" s="12"/>
      <c r="AB8" s="12"/>
      <c r="AC8" s="12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2"/>
      <c r="AO8" s="13"/>
      <c r="AP8" s="12"/>
      <c r="AQ8" s="12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50" t="str">
        <f t="shared" si="0"/>
        <v>ND</v>
      </c>
      <c r="BT8" s="57">
        <f aca="true" t="shared" si="1" ref="BT8:BT31">COUNTA(E8:BR8)</f>
        <v>0</v>
      </c>
      <c r="BU8" s="13">
        <v>24</v>
      </c>
      <c r="BV8" s="13"/>
      <c r="BW8" s="13"/>
      <c r="BX8" s="13"/>
      <c r="BY8" s="13"/>
      <c r="BZ8" s="13"/>
      <c r="CA8" s="12">
        <v>7.06</v>
      </c>
      <c r="CB8" s="13"/>
      <c r="CC8" s="13">
        <v>0.428</v>
      </c>
      <c r="CD8" s="13"/>
      <c r="CE8" s="13"/>
      <c r="CF8" s="13"/>
      <c r="CG8" s="4"/>
      <c r="CH8" s="42">
        <v>878.93</v>
      </c>
    </row>
    <row r="9" spans="1:87" ht="10.5" customHeight="1">
      <c r="A9" s="12" t="s">
        <v>116</v>
      </c>
      <c r="B9" s="20">
        <v>32827</v>
      </c>
      <c r="C9" s="70"/>
      <c r="D9" s="21"/>
      <c r="E9" s="13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2"/>
      <c r="U9" s="12"/>
      <c r="V9" s="13"/>
      <c r="W9" s="12"/>
      <c r="X9" s="12"/>
      <c r="Y9" s="13"/>
      <c r="Z9" s="13"/>
      <c r="AA9" s="12"/>
      <c r="AB9" s="12"/>
      <c r="AC9" s="1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2"/>
      <c r="AO9" s="13"/>
      <c r="AP9" s="12"/>
      <c r="AQ9" s="12"/>
      <c r="AR9" s="13"/>
      <c r="AS9" s="13"/>
      <c r="AT9" s="13"/>
      <c r="AU9" s="13"/>
      <c r="AV9" s="13"/>
      <c r="AW9" s="13"/>
      <c r="AX9" s="13"/>
      <c r="AY9" s="13"/>
      <c r="AZ9" s="13"/>
      <c r="BA9" s="13">
        <v>1</v>
      </c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50">
        <f t="shared" si="0"/>
        <v>1</v>
      </c>
      <c r="BT9" s="57">
        <f t="shared" si="1"/>
        <v>1</v>
      </c>
      <c r="BU9" s="13">
        <v>11.8</v>
      </c>
      <c r="BV9" s="13"/>
      <c r="BW9" s="13"/>
      <c r="BX9" s="13"/>
      <c r="BY9" s="13"/>
      <c r="BZ9" s="13"/>
      <c r="CA9" s="12"/>
      <c r="CB9" s="13"/>
      <c r="CC9" s="13"/>
      <c r="CD9" s="13"/>
      <c r="CE9" s="13"/>
      <c r="CF9" s="13"/>
      <c r="CG9" s="4">
        <v>4.77</v>
      </c>
      <c r="CH9" s="42">
        <v>878.93</v>
      </c>
      <c r="CI9" s="5">
        <f>CH9-CG9</f>
        <v>874.16</v>
      </c>
    </row>
    <row r="10" spans="1:86" ht="10.5" customHeight="1">
      <c r="A10" s="12" t="s">
        <v>116</v>
      </c>
      <c r="B10" s="20">
        <v>32895</v>
      </c>
      <c r="C10" s="70"/>
      <c r="D10" s="21"/>
      <c r="E10" s="13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2"/>
      <c r="U10" s="12"/>
      <c r="V10" s="13"/>
      <c r="W10" s="12"/>
      <c r="X10" s="12"/>
      <c r="Y10" s="13"/>
      <c r="Z10" s="13"/>
      <c r="AA10" s="12"/>
      <c r="AB10" s="12"/>
      <c r="AC10" s="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  <c r="AO10" s="13"/>
      <c r="AP10" s="12"/>
      <c r="AQ10" s="12"/>
      <c r="AR10" s="13"/>
      <c r="AS10" s="13"/>
      <c r="AT10" s="13"/>
      <c r="AU10" s="13"/>
      <c r="AV10" s="13"/>
      <c r="AW10" s="13"/>
      <c r="AX10" s="13"/>
      <c r="AY10" s="13"/>
      <c r="AZ10" s="13"/>
      <c r="BA10" s="13">
        <v>2</v>
      </c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50">
        <f t="shared" si="0"/>
        <v>2</v>
      </c>
      <c r="BT10" s="57">
        <f t="shared" si="1"/>
        <v>1</v>
      </c>
      <c r="BU10" s="13">
        <v>31.1</v>
      </c>
      <c r="BV10" s="13"/>
      <c r="BW10" s="13"/>
      <c r="BX10" s="13"/>
      <c r="BY10" s="13"/>
      <c r="BZ10" s="13"/>
      <c r="CA10" s="12"/>
      <c r="CB10" s="13"/>
      <c r="CC10" s="13"/>
      <c r="CD10" s="13"/>
      <c r="CE10" s="13"/>
      <c r="CF10" s="13"/>
      <c r="CG10" s="4"/>
      <c r="CH10" s="42">
        <v>878.93</v>
      </c>
    </row>
    <row r="11" spans="1:86" ht="10.5" customHeight="1">
      <c r="A11" s="12" t="s">
        <v>116</v>
      </c>
      <c r="B11" s="20">
        <v>33900</v>
      </c>
      <c r="C11" s="70"/>
      <c r="D11" s="21"/>
      <c r="E11" s="13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2">
        <v>1</v>
      </c>
      <c r="U11" s="12"/>
      <c r="V11" s="13"/>
      <c r="W11" s="12">
        <v>3</v>
      </c>
      <c r="X11" s="12"/>
      <c r="Y11" s="13"/>
      <c r="Z11" s="13"/>
      <c r="AA11" s="12"/>
      <c r="AB11" s="12"/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2"/>
      <c r="AO11" s="13"/>
      <c r="AP11" s="12"/>
      <c r="AQ11" s="12"/>
      <c r="AR11" s="13"/>
      <c r="AS11" s="13"/>
      <c r="AT11" s="13"/>
      <c r="AU11" s="13">
        <v>22</v>
      </c>
      <c r="AV11" s="13"/>
      <c r="AW11" s="13"/>
      <c r="AX11" s="13"/>
      <c r="AY11" s="13"/>
      <c r="AZ11" s="13"/>
      <c r="BA11" s="13">
        <v>3</v>
      </c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50">
        <f t="shared" si="0"/>
        <v>29</v>
      </c>
      <c r="BT11" s="57">
        <f t="shared" si="1"/>
        <v>4</v>
      </c>
      <c r="BU11" s="13">
        <v>37.6</v>
      </c>
      <c r="BV11" s="13"/>
      <c r="BW11" s="13"/>
      <c r="BX11" s="13"/>
      <c r="BY11" s="13"/>
      <c r="BZ11" s="13"/>
      <c r="CA11" s="12"/>
      <c r="CB11" s="13"/>
      <c r="CC11" s="13"/>
      <c r="CD11" s="13"/>
      <c r="CE11" s="13"/>
      <c r="CF11" s="13">
        <v>0.0147</v>
      </c>
      <c r="CG11" s="4" t="str">
        <f>IF(COUNTA(CH11:CI11)=2,+CH11-CI11," ")</f>
        <v> </v>
      </c>
      <c r="CH11" s="42">
        <v>878.93</v>
      </c>
    </row>
    <row r="12" spans="1:86" ht="10.5" customHeight="1">
      <c r="A12" s="12" t="s">
        <v>116</v>
      </c>
      <c r="B12" s="20">
        <v>34277</v>
      </c>
      <c r="C12" s="70"/>
      <c r="D12" s="21"/>
      <c r="E12" s="13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2">
        <v>16</v>
      </c>
      <c r="U12" s="12"/>
      <c r="V12" s="13"/>
      <c r="W12" s="12"/>
      <c r="X12" s="12"/>
      <c r="Y12" s="13"/>
      <c r="Z12" s="13"/>
      <c r="AA12" s="12"/>
      <c r="AB12" s="12"/>
      <c r="AC12" s="12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  <c r="AO12" s="13"/>
      <c r="AP12" s="12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50">
        <f t="shared" si="0"/>
        <v>16</v>
      </c>
      <c r="BT12" s="57">
        <f t="shared" si="1"/>
        <v>1</v>
      </c>
      <c r="BU12" s="13">
        <v>29.8</v>
      </c>
      <c r="BV12" s="13"/>
      <c r="BW12" s="13"/>
      <c r="BX12" s="13"/>
      <c r="BY12" s="13"/>
      <c r="BZ12" s="13"/>
      <c r="CA12" s="12"/>
      <c r="CB12" s="13"/>
      <c r="CC12" s="13"/>
      <c r="CD12" s="13"/>
      <c r="CE12" s="13"/>
      <c r="CF12" s="13">
        <v>0.0163</v>
      </c>
      <c r="CG12" s="4"/>
      <c r="CH12" s="42">
        <v>878.93</v>
      </c>
    </row>
    <row r="13" spans="1:86" ht="10.5" customHeight="1">
      <c r="A13" s="12" t="s">
        <v>116</v>
      </c>
      <c r="B13" s="20">
        <v>34435</v>
      </c>
      <c r="C13" s="70"/>
      <c r="D13" s="21"/>
      <c r="E13" s="13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2">
        <v>20</v>
      </c>
      <c r="U13" s="12"/>
      <c r="V13" s="13"/>
      <c r="W13" s="12"/>
      <c r="X13" s="12"/>
      <c r="Y13" s="13"/>
      <c r="Z13" s="13"/>
      <c r="AA13" s="12"/>
      <c r="AB13" s="12"/>
      <c r="AC13" s="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2"/>
      <c r="AO13" s="13"/>
      <c r="AP13" s="12"/>
      <c r="AQ13" s="12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50">
        <f t="shared" si="0"/>
        <v>20</v>
      </c>
      <c r="BT13" s="57">
        <f t="shared" si="1"/>
        <v>1</v>
      </c>
      <c r="BU13" s="13">
        <v>35.6</v>
      </c>
      <c r="BV13" s="13"/>
      <c r="BW13" s="13"/>
      <c r="BX13" s="13"/>
      <c r="BY13" s="13"/>
      <c r="BZ13" s="13"/>
      <c r="CA13" s="12"/>
      <c r="CB13" s="13"/>
      <c r="CC13" s="13"/>
      <c r="CD13" s="13"/>
      <c r="CE13" s="13"/>
      <c r="CF13" s="13">
        <v>0.0054</v>
      </c>
      <c r="CG13" s="4"/>
      <c r="CH13" s="42">
        <v>878.93</v>
      </c>
    </row>
    <row r="14" spans="1:86" ht="10.5" customHeight="1">
      <c r="A14" s="12" t="s">
        <v>116</v>
      </c>
      <c r="B14" s="20">
        <v>34526</v>
      </c>
      <c r="C14" s="70"/>
      <c r="D14" s="21" t="s">
        <v>117</v>
      </c>
      <c r="E14" s="13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2">
        <v>16</v>
      </c>
      <c r="U14" s="12"/>
      <c r="V14" s="13"/>
      <c r="W14" s="12"/>
      <c r="X14" s="12"/>
      <c r="Y14" s="13"/>
      <c r="Z14" s="13"/>
      <c r="AA14" s="12"/>
      <c r="AB14" s="12"/>
      <c r="AC14" s="12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2"/>
      <c r="AO14" s="13"/>
      <c r="AP14" s="12"/>
      <c r="AQ14" s="12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50">
        <f t="shared" si="0"/>
        <v>16</v>
      </c>
      <c r="BT14" s="57">
        <f t="shared" si="1"/>
        <v>1</v>
      </c>
      <c r="BU14" s="13">
        <v>20.4</v>
      </c>
      <c r="BV14" s="13"/>
      <c r="BW14" s="13"/>
      <c r="BX14" s="13"/>
      <c r="BY14" s="13"/>
      <c r="BZ14" s="13"/>
      <c r="CA14" s="12"/>
      <c r="CB14" s="13"/>
      <c r="CC14" s="13"/>
      <c r="CD14" s="13"/>
      <c r="CE14" s="13"/>
      <c r="CF14" s="13">
        <v>0.013</v>
      </c>
      <c r="CG14" s="4"/>
      <c r="CH14" s="42">
        <v>878.93</v>
      </c>
    </row>
    <row r="15" spans="1:86" ht="10.5" customHeight="1">
      <c r="A15" s="12" t="s">
        <v>116</v>
      </c>
      <c r="B15" s="20">
        <v>34979</v>
      </c>
      <c r="C15" s="70"/>
      <c r="D15" s="21" t="s">
        <v>117</v>
      </c>
      <c r="E15" s="13">
        <v>4</v>
      </c>
      <c r="F15" s="12"/>
      <c r="G15" s="13"/>
      <c r="H15" s="13">
        <v>0.6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2">
        <v>12</v>
      </c>
      <c r="U15" s="12"/>
      <c r="V15" s="13"/>
      <c r="W15" s="12"/>
      <c r="X15" s="12"/>
      <c r="Y15" s="13"/>
      <c r="Z15" s="13"/>
      <c r="AA15" s="12"/>
      <c r="AB15" s="12"/>
      <c r="AC15" s="12"/>
      <c r="AD15" s="13"/>
      <c r="AE15" s="13">
        <v>0.1</v>
      </c>
      <c r="AF15" s="13"/>
      <c r="AG15" s="13"/>
      <c r="AH15" s="13">
        <v>0.9</v>
      </c>
      <c r="AI15" s="13">
        <v>0.6</v>
      </c>
      <c r="AJ15" s="13"/>
      <c r="AK15" s="13">
        <v>0.2</v>
      </c>
      <c r="AL15" s="13">
        <v>0.1</v>
      </c>
      <c r="AM15" s="13"/>
      <c r="AN15" s="12"/>
      <c r="AO15" s="13"/>
      <c r="AP15" s="12"/>
      <c r="AQ15" s="12"/>
      <c r="AR15" s="13"/>
      <c r="AS15" s="13"/>
      <c r="AT15" s="13">
        <v>0.2</v>
      </c>
      <c r="AU15" s="13"/>
      <c r="AV15" s="13"/>
      <c r="AW15" s="13"/>
      <c r="AX15" s="13"/>
      <c r="AY15" s="13"/>
      <c r="AZ15" s="13"/>
      <c r="BA15" s="13">
        <v>0.5</v>
      </c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50">
        <f t="shared" si="0"/>
        <v>19.200000000000003</v>
      </c>
      <c r="BT15" s="57">
        <f t="shared" si="1"/>
        <v>10</v>
      </c>
      <c r="BU15" s="13"/>
      <c r="BV15" s="13"/>
      <c r="BW15" s="13"/>
      <c r="BX15" s="13"/>
      <c r="BY15" s="13"/>
      <c r="BZ15" s="13"/>
      <c r="CA15" s="12"/>
      <c r="CB15" s="13"/>
      <c r="CC15" s="13"/>
      <c r="CD15" s="13"/>
      <c r="CE15" s="13"/>
      <c r="CF15" s="13"/>
      <c r="CG15" s="4"/>
      <c r="CH15" s="42">
        <v>878.93</v>
      </c>
    </row>
    <row r="16" spans="1:89" ht="10.5" customHeight="1">
      <c r="A16" s="12" t="s">
        <v>116</v>
      </c>
      <c r="B16" s="20">
        <v>35355</v>
      </c>
      <c r="C16" s="70"/>
      <c r="D16" s="21" t="s">
        <v>118</v>
      </c>
      <c r="E16" s="13" t="s">
        <v>119</v>
      </c>
      <c r="F16" s="12"/>
      <c r="G16" s="13"/>
      <c r="H16" s="13">
        <v>0.5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2">
        <v>5.9</v>
      </c>
      <c r="U16" s="12"/>
      <c r="V16" s="13"/>
      <c r="W16" s="12">
        <v>14</v>
      </c>
      <c r="X16" s="12"/>
      <c r="Y16" s="13"/>
      <c r="Z16" s="13"/>
      <c r="AA16" s="12"/>
      <c r="AB16" s="12"/>
      <c r="AC16" s="12"/>
      <c r="AD16" s="13"/>
      <c r="AE16" s="13"/>
      <c r="AF16" s="13"/>
      <c r="AG16" s="13"/>
      <c r="AH16" s="13">
        <v>0.4</v>
      </c>
      <c r="AI16" s="13"/>
      <c r="AJ16" s="13"/>
      <c r="AK16" s="13">
        <v>0.2</v>
      </c>
      <c r="AL16" s="13"/>
      <c r="AM16" s="13"/>
      <c r="AN16" s="12"/>
      <c r="AO16" s="13"/>
      <c r="AP16" s="12"/>
      <c r="AQ16" s="12"/>
      <c r="AR16" s="13"/>
      <c r="AS16" s="13"/>
      <c r="AT16" s="13"/>
      <c r="AU16" s="13">
        <v>25</v>
      </c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50">
        <f t="shared" si="0"/>
        <v>46</v>
      </c>
      <c r="BT16" s="57">
        <f t="shared" si="1"/>
        <v>7</v>
      </c>
      <c r="BU16" s="13"/>
      <c r="BV16" s="13"/>
      <c r="BW16" s="13"/>
      <c r="BX16" s="13"/>
      <c r="BY16" s="13"/>
      <c r="BZ16" s="13"/>
      <c r="CA16" s="12"/>
      <c r="CB16" s="13"/>
      <c r="CC16" s="13"/>
      <c r="CD16" s="13"/>
      <c r="CE16" s="13"/>
      <c r="CF16" s="13"/>
      <c r="CG16" s="4">
        <v>3.67</v>
      </c>
      <c r="CH16" s="42">
        <v>878.93</v>
      </c>
      <c r="CI16" s="5">
        <f>CH16-CG16</f>
        <v>875.26</v>
      </c>
      <c r="CK16" s="6">
        <v>9.8</v>
      </c>
    </row>
    <row r="17" spans="1:94" ht="10.5" customHeight="1">
      <c r="A17" s="12" t="s">
        <v>116</v>
      </c>
      <c r="B17" s="20">
        <v>35534</v>
      </c>
      <c r="C17" s="70"/>
      <c r="D17" s="21" t="s">
        <v>118</v>
      </c>
      <c r="E17" s="13"/>
      <c r="F17" s="12"/>
      <c r="G17" s="13"/>
      <c r="H17" s="13">
        <v>0.6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>
        <v>6.9</v>
      </c>
      <c r="U17" s="12"/>
      <c r="V17" s="13"/>
      <c r="W17" s="12"/>
      <c r="X17" s="12"/>
      <c r="Y17" s="13"/>
      <c r="Z17" s="13"/>
      <c r="AA17" s="12"/>
      <c r="AB17" s="12"/>
      <c r="AC17" s="12"/>
      <c r="AD17" s="13"/>
      <c r="AE17" s="13"/>
      <c r="AF17" s="13"/>
      <c r="AG17" s="13"/>
      <c r="AH17" s="13">
        <v>0.7</v>
      </c>
      <c r="AI17" s="13"/>
      <c r="AJ17" s="13"/>
      <c r="AK17" s="13"/>
      <c r="AL17" s="13"/>
      <c r="AM17" s="13"/>
      <c r="AN17" s="12">
        <v>1.5</v>
      </c>
      <c r="AO17" s="13"/>
      <c r="AP17" s="12"/>
      <c r="AQ17" s="12"/>
      <c r="AR17" s="13"/>
      <c r="AS17" s="13"/>
      <c r="AT17" s="13"/>
      <c r="AU17" s="13">
        <v>20</v>
      </c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50">
        <f t="shared" si="0"/>
        <v>29.7</v>
      </c>
      <c r="BT17" s="57">
        <f t="shared" si="1"/>
        <v>5</v>
      </c>
      <c r="BU17" s="13"/>
      <c r="BV17" s="13"/>
      <c r="BW17" s="13"/>
      <c r="BX17" s="13"/>
      <c r="BY17" s="13"/>
      <c r="BZ17" s="13"/>
      <c r="CA17" s="12"/>
      <c r="CB17" s="13"/>
      <c r="CC17" s="13"/>
      <c r="CD17" s="13"/>
      <c r="CE17" s="13"/>
      <c r="CF17" s="13"/>
      <c r="CG17" s="44">
        <v>3.51</v>
      </c>
      <c r="CH17" s="42">
        <v>878.93</v>
      </c>
      <c r="CI17" s="5">
        <f>+CH17-CG17</f>
        <v>875.42</v>
      </c>
      <c r="CJ17" s="38">
        <v>0.1</v>
      </c>
      <c r="CK17" s="39">
        <v>1.5</v>
      </c>
      <c r="CL17" s="40">
        <v>695</v>
      </c>
      <c r="CM17" s="38">
        <v>7.13</v>
      </c>
      <c r="CN17" s="72"/>
      <c r="CO17" s="72"/>
      <c r="CP17" s="72"/>
    </row>
    <row r="18" spans="1:94" ht="10.5" customHeight="1">
      <c r="A18" s="12" t="s">
        <v>116</v>
      </c>
      <c r="B18" s="20">
        <v>35628</v>
      </c>
      <c r="C18" s="70"/>
      <c r="D18" s="21" t="s">
        <v>118</v>
      </c>
      <c r="E18" s="13"/>
      <c r="F18" s="12"/>
      <c r="G18" s="13"/>
      <c r="H18" s="13">
        <v>0.4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>
        <v>3.6</v>
      </c>
      <c r="U18" s="12"/>
      <c r="V18" s="13"/>
      <c r="W18" s="12">
        <v>11</v>
      </c>
      <c r="X18" s="12"/>
      <c r="Y18" s="13"/>
      <c r="Z18" s="13"/>
      <c r="AA18" s="12"/>
      <c r="AB18" s="12"/>
      <c r="AC18" s="12"/>
      <c r="AD18" s="13"/>
      <c r="AE18" s="13"/>
      <c r="AF18" s="13"/>
      <c r="AG18" s="13"/>
      <c r="AH18" s="13">
        <v>0.4</v>
      </c>
      <c r="AI18" s="13"/>
      <c r="AJ18" s="13"/>
      <c r="AK18" s="13"/>
      <c r="AL18" s="13"/>
      <c r="AM18" s="13"/>
      <c r="AN18" s="12">
        <v>0.9</v>
      </c>
      <c r="AO18" s="13"/>
      <c r="AP18" s="12"/>
      <c r="AQ18" s="12"/>
      <c r="AR18" s="13"/>
      <c r="AS18" s="13"/>
      <c r="AT18" s="13"/>
      <c r="AU18" s="13">
        <v>16</v>
      </c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50">
        <f t="shared" si="0"/>
        <v>32.3</v>
      </c>
      <c r="BT18" s="57">
        <f t="shared" si="1"/>
        <v>6</v>
      </c>
      <c r="BU18" s="13">
        <v>24</v>
      </c>
      <c r="BV18" s="13" t="s">
        <v>120</v>
      </c>
      <c r="BW18" s="13" t="s">
        <v>121</v>
      </c>
      <c r="BX18" s="13" t="s">
        <v>121</v>
      </c>
      <c r="BY18" s="13" t="s">
        <v>121</v>
      </c>
      <c r="BZ18" s="13"/>
      <c r="CA18" s="12">
        <v>3.6</v>
      </c>
      <c r="CB18" s="13" t="s">
        <v>121</v>
      </c>
      <c r="CC18" s="13">
        <v>0.3</v>
      </c>
      <c r="CD18" s="13" t="s">
        <v>121</v>
      </c>
      <c r="CE18" s="13" t="s">
        <v>120</v>
      </c>
      <c r="CF18" s="13" t="s">
        <v>121</v>
      </c>
      <c r="CG18" s="45">
        <v>3.52</v>
      </c>
      <c r="CH18" s="42">
        <v>878.93</v>
      </c>
      <c r="CI18" s="5">
        <f>+CH18-CG18</f>
        <v>875.41</v>
      </c>
      <c r="CJ18" s="38">
        <v>0.1</v>
      </c>
      <c r="CK18" s="39">
        <v>3</v>
      </c>
      <c r="CL18" s="40">
        <v>620</v>
      </c>
      <c r="CM18" s="38">
        <v>8</v>
      </c>
      <c r="CN18" s="72"/>
      <c r="CO18" s="72"/>
      <c r="CP18" s="72"/>
    </row>
    <row r="19" spans="1:94" ht="10.5" customHeight="1">
      <c r="A19" s="12" t="s">
        <v>116</v>
      </c>
      <c r="B19" s="20">
        <v>35713</v>
      </c>
      <c r="C19" s="70"/>
      <c r="D19" s="21" t="s">
        <v>118</v>
      </c>
      <c r="E19" s="13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>
        <v>1.5</v>
      </c>
      <c r="U19" s="12"/>
      <c r="V19" s="13"/>
      <c r="W19" s="12">
        <v>3.3</v>
      </c>
      <c r="X19" s="12"/>
      <c r="Y19" s="13"/>
      <c r="Z19" s="13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2"/>
      <c r="AO19" s="13"/>
      <c r="AP19" s="12"/>
      <c r="AQ19" s="12"/>
      <c r="AR19" s="13"/>
      <c r="AS19" s="13"/>
      <c r="AT19" s="13"/>
      <c r="AU19" s="13">
        <v>7.3</v>
      </c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50">
        <f t="shared" si="0"/>
        <v>12.1</v>
      </c>
      <c r="BT19" s="57">
        <f t="shared" si="1"/>
        <v>3</v>
      </c>
      <c r="BU19" s="13"/>
      <c r="BV19" s="13"/>
      <c r="BW19" s="13"/>
      <c r="BX19" s="13"/>
      <c r="BY19" s="13"/>
      <c r="BZ19" s="13"/>
      <c r="CA19" s="12"/>
      <c r="CB19" s="13"/>
      <c r="CC19" s="13"/>
      <c r="CD19" s="13"/>
      <c r="CE19" s="13"/>
      <c r="CF19" s="13"/>
      <c r="CG19" s="45">
        <v>3.74</v>
      </c>
      <c r="CH19" s="42">
        <v>878.93</v>
      </c>
      <c r="CI19" s="5">
        <f>+CH19-CG19</f>
        <v>875.1899999999999</v>
      </c>
      <c r="CJ19" s="38">
        <v>0.1</v>
      </c>
      <c r="CK19" s="39">
        <v>1.7</v>
      </c>
      <c r="CL19" s="40">
        <v>402</v>
      </c>
      <c r="CM19" s="38">
        <v>7.6</v>
      </c>
      <c r="CN19" s="72"/>
      <c r="CO19" s="72"/>
      <c r="CP19" s="72"/>
    </row>
    <row r="20" spans="1:94" ht="10.5" customHeight="1">
      <c r="A20" s="12" t="s">
        <v>116</v>
      </c>
      <c r="B20" s="20">
        <v>35902</v>
      </c>
      <c r="C20" s="70"/>
      <c r="D20" s="21" t="s">
        <v>118</v>
      </c>
      <c r="E20" s="13"/>
      <c r="F20" s="12"/>
      <c r="G20" s="13"/>
      <c r="H20" s="13">
        <v>0.4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>
        <v>9</v>
      </c>
      <c r="U20" s="12"/>
      <c r="V20" s="13"/>
      <c r="W20" s="12">
        <v>11</v>
      </c>
      <c r="X20" s="12"/>
      <c r="Y20" s="13"/>
      <c r="Z20" s="13"/>
      <c r="AA20" s="12"/>
      <c r="AB20" s="12"/>
      <c r="AC20" s="12"/>
      <c r="AD20" s="13"/>
      <c r="AE20" s="13"/>
      <c r="AF20" s="13"/>
      <c r="AG20" s="13"/>
      <c r="AH20" s="13">
        <v>0.8</v>
      </c>
      <c r="AI20" s="13"/>
      <c r="AJ20" s="13"/>
      <c r="AK20" s="13">
        <v>0.4</v>
      </c>
      <c r="AL20" s="13">
        <v>0.3</v>
      </c>
      <c r="AM20" s="13"/>
      <c r="AN20" s="12"/>
      <c r="AO20" s="13"/>
      <c r="AP20" s="12"/>
      <c r="AQ20" s="12"/>
      <c r="AR20" s="13"/>
      <c r="AS20" s="13"/>
      <c r="AT20" s="13"/>
      <c r="AU20" s="13">
        <v>42</v>
      </c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50">
        <f t="shared" si="0"/>
        <v>63.9</v>
      </c>
      <c r="BT20" s="57">
        <f t="shared" si="1"/>
        <v>7</v>
      </c>
      <c r="BU20" s="13"/>
      <c r="BV20" s="13"/>
      <c r="BW20" s="13"/>
      <c r="BX20" s="13"/>
      <c r="BY20" s="13"/>
      <c r="BZ20" s="13"/>
      <c r="CA20" s="12"/>
      <c r="CB20" s="13"/>
      <c r="CC20" s="13"/>
      <c r="CD20" s="13"/>
      <c r="CE20" s="13"/>
      <c r="CF20" s="13"/>
      <c r="CG20" s="47">
        <v>3.55</v>
      </c>
      <c r="CH20" s="42">
        <v>878.93</v>
      </c>
      <c r="CI20" s="5">
        <f>+CH20-CG20</f>
        <v>875.38</v>
      </c>
      <c r="CJ20" s="38">
        <v>0.4</v>
      </c>
      <c r="CK20" s="39">
        <v>3.2</v>
      </c>
      <c r="CL20" s="40">
        <v>697</v>
      </c>
      <c r="CM20" s="38">
        <v>7.11</v>
      </c>
      <c r="CN20" s="72"/>
      <c r="CO20" s="72"/>
      <c r="CP20" s="72"/>
    </row>
    <row r="21" spans="1:109" ht="10.5" customHeight="1">
      <c r="A21" s="12" t="s">
        <v>116</v>
      </c>
      <c r="B21" s="20">
        <v>36031</v>
      </c>
      <c r="C21" s="70">
        <v>9825492</v>
      </c>
      <c r="D21" s="21" t="s">
        <v>118</v>
      </c>
      <c r="E21" s="13"/>
      <c r="F21" s="12"/>
      <c r="G21" s="13"/>
      <c r="H21" s="13">
        <v>0.2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>
        <v>8.6</v>
      </c>
      <c r="U21" s="12"/>
      <c r="V21" s="13"/>
      <c r="W21" s="12">
        <v>16</v>
      </c>
      <c r="X21" s="12"/>
      <c r="Y21" s="13"/>
      <c r="Z21" s="13"/>
      <c r="AA21" s="12"/>
      <c r="AB21" s="12"/>
      <c r="AC21" s="12"/>
      <c r="AD21" s="13"/>
      <c r="AE21" s="13"/>
      <c r="AF21" s="13"/>
      <c r="AG21" s="13"/>
      <c r="AH21" s="13">
        <v>0.4</v>
      </c>
      <c r="AI21" s="13"/>
      <c r="AJ21" s="13"/>
      <c r="AK21" s="13"/>
      <c r="AL21" s="13"/>
      <c r="AM21" s="13"/>
      <c r="AN21" s="12"/>
      <c r="AO21" s="13"/>
      <c r="AP21" s="12"/>
      <c r="AQ21" s="12"/>
      <c r="AR21" s="13"/>
      <c r="AS21" s="13"/>
      <c r="AT21" s="13"/>
      <c r="AU21" s="13">
        <v>18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50">
        <f t="shared" si="0"/>
        <v>43.199999999999996</v>
      </c>
      <c r="BT21" s="57">
        <f t="shared" si="1"/>
        <v>5</v>
      </c>
      <c r="BU21" s="13">
        <v>20</v>
      </c>
      <c r="BV21" s="13" t="s">
        <v>120</v>
      </c>
      <c r="BW21" s="13" t="s">
        <v>121</v>
      </c>
      <c r="BX21" s="13" t="s">
        <v>121</v>
      </c>
      <c r="BY21" s="13" t="s">
        <v>121</v>
      </c>
      <c r="BZ21" s="13"/>
      <c r="CA21" s="13">
        <v>2.5</v>
      </c>
      <c r="CB21" s="13" t="s">
        <v>121</v>
      </c>
      <c r="CC21" s="13">
        <v>0.27</v>
      </c>
      <c r="CD21" s="13" t="s">
        <v>121</v>
      </c>
      <c r="CE21" s="13" t="s">
        <v>120</v>
      </c>
      <c r="CF21" s="13" t="s">
        <v>121</v>
      </c>
      <c r="CG21" s="47">
        <v>3.72</v>
      </c>
      <c r="CH21" s="42">
        <v>878.93</v>
      </c>
      <c r="CI21" s="5">
        <f>+CH21-CG21</f>
        <v>875.2099999999999</v>
      </c>
      <c r="CJ21" s="38">
        <v>0.2</v>
      </c>
      <c r="CK21" s="39">
        <v>7.4</v>
      </c>
      <c r="CL21" s="40">
        <v>502</v>
      </c>
      <c r="CM21" s="38">
        <v>7.05</v>
      </c>
      <c r="CN21" s="72">
        <v>0.87</v>
      </c>
      <c r="CO21" s="72" t="s">
        <v>122</v>
      </c>
      <c r="CP21" s="72" t="s">
        <v>123</v>
      </c>
      <c r="CS21" s="6">
        <v>320</v>
      </c>
      <c r="CT21" s="6">
        <v>11</v>
      </c>
      <c r="CU21" s="6">
        <v>440</v>
      </c>
      <c r="CV21" s="6">
        <v>19</v>
      </c>
      <c r="CW21" s="6">
        <v>27</v>
      </c>
      <c r="CX21" s="6">
        <v>0.02</v>
      </c>
      <c r="CY21" s="6">
        <v>0.01</v>
      </c>
      <c r="DA21" s="6" t="s">
        <v>121</v>
      </c>
      <c r="DC21" s="6">
        <v>0.46</v>
      </c>
      <c r="DD21" s="6">
        <v>0.45</v>
      </c>
      <c r="DE21" s="66">
        <v>0.215</v>
      </c>
    </row>
    <row r="22" spans="1:94" ht="10.5" customHeight="1">
      <c r="A22" s="12" t="s">
        <v>116</v>
      </c>
      <c r="B22" s="20">
        <v>36075</v>
      </c>
      <c r="C22" s="70">
        <v>9831657</v>
      </c>
      <c r="D22" s="21" t="s">
        <v>118</v>
      </c>
      <c r="E22" s="13"/>
      <c r="F22" s="12"/>
      <c r="G22" s="13"/>
      <c r="H22" s="13">
        <v>0.5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>
        <v>1.9</v>
      </c>
      <c r="U22" s="12"/>
      <c r="V22" s="13"/>
      <c r="W22" s="12">
        <v>3</v>
      </c>
      <c r="X22" s="12"/>
      <c r="Y22" s="13"/>
      <c r="Z22" s="13"/>
      <c r="AA22" s="12"/>
      <c r="AB22" s="12"/>
      <c r="AC22" s="12"/>
      <c r="AD22" s="13"/>
      <c r="AE22" s="13"/>
      <c r="AF22" s="13"/>
      <c r="AG22" s="13"/>
      <c r="AH22" s="13">
        <v>0.3</v>
      </c>
      <c r="AI22" s="13"/>
      <c r="AJ22" s="13"/>
      <c r="AK22" s="13"/>
      <c r="AL22" s="13"/>
      <c r="AM22" s="13"/>
      <c r="AN22" s="12"/>
      <c r="AO22" s="13"/>
      <c r="AP22" s="12"/>
      <c r="AQ22" s="12"/>
      <c r="AR22" s="13"/>
      <c r="AS22" s="13"/>
      <c r="AT22" s="13"/>
      <c r="AU22" s="13">
        <v>22</v>
      </c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50">
        <f t="shared" si="0"/>
        <v>27.7</v>
      </c>
      <c r="BT22" s="57">
        <f t="shared" si="1"/>
        <v>5</v>
      </c>
      <c r="BU22" s="13"/>
      <c r="BV22" s="13"/>
      <c r="BW22" s="13"/>
      <c r="BX22" s="13"/>
      <c r="BY22" s="13"/>
      <c r="BZ22" s="13"/>
      <c r="CA22" s="12"/>
      <c r="CB22" s="13"/>
      <c r="CC22" s="13"/>
      <c r="CD22" s="13"/>
      <c r="CE22" s="13"/>
      <c r="CF22" s="13"/>
      <c r="CG22" s="47"/>
      <c r="CH22" s="42"/>
      <c r="CJ22" s="38">
        <v>0.3</v>
      </c>
      <c r="CK22" s="40">
        <v>1.6</v>
      </c>
      <c r="CL22" s="40">
        <v>787</v>
      </c>
      <c r="CM22" s="38">
        <v>7.1</v>
      </c>
      <c r="CN22" s="72"/>
      <c r="CO22" s="72"/>
      <c r="CP22" s="72"/>
    </row>
    <row r="23" spans="1:91" ht="10.5" customHeight="1">
      <c r="A23" s="12" t="s">
        <v>116</v>
      </c>
      <c r="B23" s="20">
        <v>36242</v>
      </c>
      <c r="C23" s="70">
        <v>9905832</v>
      </c>
      <c r="D23" s="21" t="s">
        <v>118</v>
      </c>
      <c r="E23" s="13"/>
      <c r="F23" s="12"/>
      <c r="G23" s="13"/>
      <c r="H23" s="13">
        <v>0.3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>
        <v>3</v>
      </c>
      <c r="U23" s="12"/>
      <c r="V23" s="13"/>
      <c r="W23" s="12"/>
      <c r="X23" s="12"/>
      <c r="Y23" s="13"/>
      <c r="Z23" s="13"/>
      <c r="AA23" s="12"/>
      <c r="AB23" s="12"/>
      <c r="AC23" s="12"/>
      <c r="AD23" s="13"/>
      <c r="AE23" s="13"/>
      <c r="AF23" s="13"/>
      <c r="AG23" s="13"/>
      <c r="AH23" s="13">
        <v>0.2</v>
      </c>
      <c r="AI23" s="13"/>
      <c r="AJ23" s="13"/>
      <c r="AK23" s="13"/>
      <c r="AL23" s="13"/>
      <c r="AM23" s="13"/>
      <c r="AN23" s="12"/>
      <c r="AO23" s="13"/>
      <c r="AP23" s="12"/>
      <c r="AQ23" s="12"/>
      <c r="AR23" s="13"/>
      <c r="AS23" s="13"/>
      <c r="AT23" s="13"/>
      <c r="AU23" s="13">
        <v>9.7</v>
      </c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50">
        <f t="shared" si="0"/>
        <v>13.2</v>
      </c>
      <c r="BT23" s="57">
        <f t="shared" si="1"/>
        <v>4</v>
      </c>
      <c r="BU23" s="13"/>
      <c r="BV23" s="13"/>
      <c r="BW23" s="13"/>
      <c r="BX23" s="13"/>
      <c r="BY23" s="13"/>
      <c r="BZ23" s="13"/>
      <c r="CA23" s="12"/>
      <c r="CB23" s="13"/>
      <c r="CC23" s="13"/>
      <c r="CD23" s="13"/>
      <c r="CE23" s="13"/>
      <c r="CF23" s="13"/>
      <c r="CG23" s="4">
        <v>3.85</v>
      </c>
      <c r="CH23" s="42">
        <v>878.93</v>
      </c>
      <c r="CI23" s="5">
        <f aca="true" t="shared" si="2" ref="CI23:CI28">+CH23-CG23</f>
        <v>875.0799999999999</v>
      </c>
      <c r="CJ23" s="5">
        <v>1</v>
      </c>
      <c r="CK23" s="6">
        <v>3.5</v>
      </c>
      <c r="CL23" s="6">
        <v>493</v>
      </c>
      <c r="CM23" s="6">
        <v>7.09</v>
      </c>
    </row>
    <row r="24" spans="1:107" ht="10.5" customHeight="1">
      <c r="A24" s="12" t="s">
        <v>116</v>
      </c>
      <c r="B24" s="20">
        <v>36362</v>
      </c>
      <c r="C24" s="70">
        <v>9924012</v>
      </c>
      <c r="D24" s="21" t="s">
        <v>118</v>
      </c>
      <c r="E24" s="13"/>
      <c r="F24" s="12"/>
      <c r="G24" s="13"/>
      <c r="H24" s="13">
        <v>0.2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>
        <v>3.9</v>
      </c>
      <c r="U24" s="12"/>
      <c r="V24" s="13">
        <v>0.1</v>
      </c>
      <c r="W24" s="12"/>
      <c r="X24" s="12"/>
      <c r="Y24" s="13"/>
      <c r="Z24" s="13"/>
      <c r="AA24" s="12"/>
      <c r="AB24" s="12"/>
      <c r="AC24" s="12"/>
      <c r="AD24" s="13"/>
      <c r="AE24" s="13"/>
      <c r="AF24" s="13"/>
      <c r="AG24" s="13"/>
      <c r="AH24" s="13">
        <v>0.4</v>
      </c>
      <c r="AI24" s="13"/>
      <c r="AJ24" s="13"/>
      <c r="AK24" s="13"/>
      <c r="AL24" s="13"/>
      <c r="AM24" s="13"/>
      <c r="AN24" s="12"/>
      <c r="AO24" s="13"/>
      <c r="AP24" s="12"/>
      <c r="AQ24" s="12"/>
      <c r="AR24" s="13"/>
      <c r="AS24" s="13"/>
      <c r="AT24" s="13"/>
      <c r="AU24" s="13">
        <v>15</v>
      </c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50">
        <f>IF(COUNTA(A24)=1,IF(SUM(E24:BR24)=0,"ND",SUM(E24:BR24))," ")</f>
        <v>19.6</v>
      </c>
      <c r="BT24" s="57">
        <f>COUNTA(E24:BR24)</f>
        <v>5</v>
      </c>
      <c r="BU24" s="13">
        <v>27</v>
      </c>
      <c r="BV24" s="13"/>
      <c r="BW24" s="13" t="s">
        <v>124</v>
      </c>
      <c r="BX24" s="13" t="s">
        <v>125</v>
      </c>
      <c r="BY24" s="13" t="s">
        <v>126</v>
      </c>
      <c r="BZ24" s="13"/>
      <c r="CA24" s="13">
        <v>3.5</v>
      </c>
      <c r="CB24" s="13" t="s">
        <v>127</v>
      </c>
      <c r="CC24" s="13">
        <v>0.23</v>
      </c>
      <c r="CD24" s="13" t="s">
        <v>128</v>
      </c>
      <c r="CE24" s="13"/>
      <c r="CF24" s="13" t="s">
        <v>129</v>
      </c>
      <c r="CG24" s="4">
        <v>3.99</v>
      </c>
      <c r="CH24" s="42">
        <v>878.93</v>
      </c>
      <c r="CI24" s="5">
        <f t="shared" si="2"/>
        <v>874.9399999999999</v>
      </c>
      <c r="CJ24" s="5">
        <v>0.4</v>
      </c>
      <c r="CK24" s="6">
        <v>4.5</v>
      </c>
      <c r="CL24" s="6">
        <v>640</v>
      </c>
      <c r="CM24" s="6">
        <v>7.33</v>
      </c>
      <c r="CS24" s="6">
        <v>310</v>
      </c>
      <c r="CT24" s="6">
        <v>8</v>
      </c>
      <c r="CU24" s="6">
        <v>420</v>
      </c>
      <c r="CV24" s="6">
        <v>19</v>
      </c>
      <c r="CW24" s="6">
        <v>29</v>
      </c>
      <c r="DA24" s="6" t="s">
        <v>130</v>
      </c>
      <c r="DC24" s="6">
        <v>0.33</v>
      </c>
    </row>
    <row r="25" spans="1:91" ht="10.5" customHeight="1">
      <c r="A25" s="12" t="s">
        <v>116</v>
      </c>
      <c r="B25" s="20">
        <v>36486</v>
      </c>
      <c r="C25" s="70">
        <v>9940898</v>
      </c>
      <c r="D25" s="21" t="s">
        <v>118</v>
      </c>
      <c r="E25" s="13"/>
      <c r="F25" s="12"/>
      <c r="G25" s="13"/>
      <c r="H25" s="13">
        <v>0.3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3"/>
      <c r="W25" s="12"/>
      <c r="X25" s="12"/>
      <c r="Y25" s="13"/>
      <c r="Z25" s="13"/>
      <c r="AA25" s="12"/>
      <c r="AB25" s="12"/>
      <c r="AC25" s="12"/>
      <c r="AD25" s="13"/>
      <c r="AE25" s="13"/>
      <c r="AF25" s="13"/>
      <c r="AG25" s="13"/>
      <c r="AH25" s="13">
        <v>0.4</v>
      </c>
      <c r="AI25" s="13"/>
      <c r="AJ25" s="13"/>
      <c r="AK25" s="13"/>
      <c r="AL25" s="13">
        <v>0.1</v>
      </c>
      <c r="AM25" s="13"/>
      <c r="AN25" s="12"/>
      <c r="AO25" s="13"/>
      <c r="AP25" s="12"/>
      <c r="AQ25" s="12"/>
      <c r="AR25" s="13"/>
      <c r="AS25" s="13"/>
      <c r="AT25" s="13"/>
      <c r="AU25" s="13">
        <v>17</v>
      </c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50">
        <f>IF(COUNTA(A25)=1,IF(SUM(E25:BR25)=0,"ND",SUM(E25:BR25))," ")</f>
        <v>17.8</v>
      </c>
      <c r="BT25" s="57">
        <f>COUNTA(E25:BR25)</f>
        <v>4</v>
      </c>
      <c r="BU25" s="13"/>
      <c r="BV25" s="13"/>
      <c r="BW25" s="13"/>
      <c r="BX25" s="13"/>
      <c r="BY25" s="13"/>
      <c r="BZ25" s="13"/>
      <c r="CA25" s="12"/>
      <c r="CB25" s="13"/>
      <c r="CC25" s="13"/>
      <c r="CD25" s="13"/>
      <c r="CE25" s="13"/>
      <c r="CF25" s="13"/>
      <c r="CG25" s="4">
        <v>3.85</v>
      </c>
      <c r="CH25" s="42">
        <v>878.93</v>
      </c>
      <c r="CI25" s="5">
        <f t="shared" si="2"/>
        <v>875.0799999999999</v>
      </c>
      <c r="CJ25" s="5">
        <v>0.2</v>
      </c>
      <c r="CK25" s="6">
        <v>1.8</v>
      </c>
      <c r="CL25" s="6">
        <v>455</v>
      </c>
      <c r="CM25" s="6">
        <v>7.37</v>
      </c>
    </row>
    <row r="26" spans="1:91" ht="10.5" customHeight="1">
      <c r="A26" s="12" t="s">
        <v>116</v>
      </c>
      <c r="B26" s="20">
        <v>36663</v>
      </c>
      <c r="C26" s="70">
        <v>200012220</v>
      </c>
      <c r="D26" s="21" t="s">
        <v>118</v>
      </c>
      <c r="E26" s="13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>
        <v>2.4</v>
      </c>
      <c r="U26" s="12"/>
      <c r="V26" s="13"/>
      <c r="W26" s="12"/>
      <c r="X26" s="12"/>
      <c r="Y26" s="13"/>
      <c r="Z26" s="13"/>
      <c r="AA26" s="12"/>
      <c r="AB26" s="12"/>
      <c r="AC26" s="12"/>
      <c r="AD26" s="13"/>
      <c r="AE26" s="13"/>
      <c r="AF26" s="13"/>
      <c r="AG26" s="13"/>
      <c r="AH26" s="13">
        <v>0.2</v>
      </c>
      <c r="AI26" s="13"/>
      <c r="AJ26" s="13"/>
      <c r="AK26" s="13"/>
      <c r="AL26" s="13"/>
      <c r="AM26" s="13"/>
      <c r="AN26" s="12"/>
      <c r="AO26" s="13"/>
      <c r="AP26" s="12"/>
      <c r="AQ26" s="12"/>
      <c r="AR26" s="13"/>
      <c r="AS26" s="13"/>
      <c r="AT26" s="13"/>
      <c r="AU26" s="13">
        <v>7.9</v>
      </c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50">
        <f>IF(COUNTA(A26)=1,IF(SUM(E26:BR26)=0,"ND",SUM(E26:BR26))," ")</f>
        <v>10.5</v>
      </c>
      <c r="BT26" s="57">
        <f>COUNTA(E26:BR26)</f>
        <v>3</v>
      </c>
      <c r="BU26" s="13"/>
      <c r="BV26" s="13"/>
      <c r="BW26" s="13"/>
      <c r="BX26" s="13"/>
      <c r="BY26" s="13"/>
      <c r="BZ26" s="13"/>
      <c r="CA26" s="12"/>
      <c r="CB26" s="13"/>
      <c r="CC26" s="13"/>
      <c r="CD26" s="13"/>
      <c r="CE26" s="13"/>
      <c r="CF26" s="13"/>
      <c r="CG26" s="4">
        <v>3.78</v>
      </c>
      <c r="CH26" s="42">
        <v>878.93</v>
      </c>
      <c r="CI26" s="5">
        <f t="shared" si="2"/>
        <v>875.15</v>
      </c>
      <c r="CJ26" s="5">
        <v>1.1</v>
      </c>
      <c r="CK26" s="6">
        <v>2.1</v>
      </c>
      <c r="CL26" s="6">
        <v>563</v>
      </c>
      <c r="CM26" s="6">
        <v>7.14</v>
      </c>
    </row>
    <row r="27" spans="1:107" ht="10.5" customHeight="1">
      <c r="A27" s="12" t="s">
        <v>116</v>
      </c>
      <c r="B27" s="20">
        <v>36725</v>
      </c>
      <c r="C27" s="70">
        <v>200022101</v>
      </c>
      <c r="D27" s="21" t="s">
        <v>118</v>
      </c>
      <c r="E27" s="13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>
        <v>4</v>
      </c>
      <c r="U27" s="12"/>
      <c r="V27" s="13"/>
      <c r="W27" s="12"/>
      <c r="X27" s="12"/>
      <c r="Y27" s="13"/>
      <c r="Z27" s="13"/>
      <c r="AA27" s="12"/>
      <c r="AB27" s="12"/>
      <c r="AC27" s="12"/>
      <c r="AD27" s="13"/>
      <c r="AE27" s="13"/>
      <c r="AF27" s="13"/>
      <c r="AG27" s="13"/>
      <c r="AH27" s="13">
        <v>0.3</v>
      </c>
      <c r="AI27" s="13"/>
      <c r="AJ27" s="13"/>
      <c r="AK27" s="13"/>
      <c r="AL27" s="13"/>
      <c r="AM27" s="13"/>
      <c r="AN27" s="12"/>
      <c r="AO27" s="13"/>
      <c r="AP27" s="12"/>
      <c r="AQ27" s="12"/>
      <c r="AR27" s="13"/>
      <c r="AS27" s="13"/>
      <c r="AT27" s="13"/>
      <c r="AU27" s="13">
        <v>11</v>
      </c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50">
        <f>IF(COUNTA(A27)=1,IF(SUM(E27:BR27)=0,"ND",SUM(E27:BR27))," ")</f>
        <v>15.3</v>
      </c>
      <c r="BT27" s="57">
        <f>COUNTA(E27:BR27)</f>
        <v>3</v>
      </c>
      <c r="BU27" s="13">
        <v>48</v>
      </c>
      <c r="BV27" s="13" t="s">
        <v>120</v>
      </c>
      <c r="BW27" s="13" t="s">
        <v>241</v>
      </c>
      <c r="BX27" s="13">
        <v>1.5</v>
      </c>
      <c r="BY27" s="13" t="s">
        <v>126</v>
      </c>
      <c r="BZ27" s="13"/>
      <c r="CA27" s="12">
        <v>5.7</v>
      </c>
      <c r="CB27" s="13" t="s">
        <v>243</v>
      </c>
      <c r="CC27" s="13">
        <v>0.22</v>
      </c>
      <c r="CD27" s="13" t="s">
        <v>128</v>
      </c>
      <c r="CE27" s="13" t="s">
        <v>120</v>
      </c>
      <c r="CF27" s="13" t="s">
        <v>129</v>
      </c>
      <c r="CG27" s="47">
        <v>4.32</v>
      </c>
      <c r="CH27" s="42">
        <v>878.93</v>
      </c>
      <c r="CI27" s="5">
        <f t="shared" si="2"/>
        <v>874.6099999999999</v>
      </c>
      <c r="CJ27" s="38">
        <v>0.1</v>
      </c>
      <c r="CK27" s="39">
        <v>5.4</v>
      </c>
      <c r="CL27" s="40">
        <v>678</v>
      </c>
      <c r="CM27" s="38">
        <v>7.22</v>
      </c>
      <c r="CS27" s="6">
        <v>340</v>
      </c>
      <c r="CT27" s="6">
        <v>13</v>
      </c>
      <c r="CU27" s="6">
        <v>450</v>
      </c>
      <c r="CV27" s="6">
        <v>26</v>
      </c>
      <c r="CW27" s="6">
        <v>32</v>
      </c>
      <c r="DA27" s="6" t="s">
        <v>130</v>
      </c>
      <c r="DC27" s="6">
        <v>0.53</v>
      </c>
    </row>
    <row r="28" spans="1:91" ht="10.5" customHeight="1">
      <c r="A28" s="12" t="s">
        <v>116</v>
      </c>
      <c r="B28" s="20">
        <v>36797</v>
      </c>
      <c r="C28" s="70">
        <v>200031880</v>
      </c>
      <c r="D28" s="21" t="s">
        <v>118</v>
      </c>
      <c r="E28" s="13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>
        <v>1.9</v>
      </c>
      <c r="U28" s="12"/>
      <c r="V28" s="13"/>
      <c r="W28" s="12"/>
      <c r="X28" s="12"/>
      <c r="Y28" s="13"/>
      <c r="Z28" s="13"/>
      <c r="AA28" s="12"/>
      <c r="AB28" s="12"/>
      <c r="AC28" s="12"/>
      <c r="AD28" s="13"/>
      <c r="AE28" s="13"/>
      <c r="AF28" s="13"/>
      <c r="AG28" s="13"/>
      <c r="AH28" s="13">
        <v>0.2</v>
      </c>
      <c r="AI28" s="13"/>
      <c r="AJ28" s="13"/>
      <c r="AK28" s="13"/>
      <c r="AL28" s="13"/>
      <c r="AM28" s="13"/>
      <c r="AN28" s="12"/>
      <c r="AO28" s="13"/>
      <c r="AP28" s="12"/>
      <c r="AQ28" s="12"/>
      <c r="AR28" s="13"/>
      <c r="AS28" s="13"/>
      <c r="AT28" s="13"/>
      <c r="AU28" s="13">
        <v>8.7</v>
      </c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50">
        <f>IF(COUNTA(A28)=1,IF(SUM(E28:BR28)=0,"ND",SUM(E28:BR28))," ")</f>
        <v>10.799999999999999</v>
      </c>
      <c r="BT28" s="57">
        <f>COUNTA(E28:BR28)</f>
        <v>3</v>
      </c>
      <c r="BU28" s="13"/>
      <c r="BV28" s="13"/>
      <c r="BW28" s="13"/>
      <c r="BX28" s="13"/>
      <c r="BY28" s="13"/>
      <c r="BZ28" s="13"/>
      <c r="CA28" s="12"/>
      <c r="CB28" s="13"/>
      <c r="CC28" s="13"/>
      <c r="CD28" s="13"/>
      <c r="CE28" s="13"/>
      <c r="CF28" s="13"/>
      <c r="CG28" s="47">
        <v>5.4</v>
      </c>
      <c r="CH28" s="42">
        <v>878.93</v>
      </c>
      <c r="CI28" s="5">
        <f t="shared" si="2"/>
        <v>873.53</v>
      </c>
      <c r="CJ28" s="73">
        <v>0.2</v>
      </c>
      <c r="CK28" s="74">
        <v>2.5</v>
      </c>
      <c r="CL28" s="75">
        <v>594</v>
      </c>
      <c r="CM28" s="73">
        <v>6.59</v>
      </c>
    </row>
    <row r="29" spans="1:91" ht="10.5" customHeight="1">
      <c r="A29" s="12"/>
      <c r="B29" s="20"/>
      <c r="C29" s="70"/>
      <c r="D29" s="21"/>
      <c r="E29" s="13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3"/>
      <c r="W29" s="12"/>
      <c r="X29" s="12"/>
      <c r="Y29" s="13"/>
      <c r="Z29" s="13"/>
      <c r="AA29" s="12"/>
      <c r="AB29" s="12"/>
      <c r="AC29" s="12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2"/>
      <c r="AO29" s="13"/>
      <c r="AP29" s="12"/>
      <c r="AQ29" s="12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U29" s="13"/>
      <c r="BV29" s="13"/>
      <c r="BW29" s="13"/>
      <c r="BX29" s="13"/>
      <c r="BY29" s="13"/>
      <c r="BZ29" s="13"/>
      <c r="CA29" s="12"/>
      <c r="CB29" s="13"/>
      <c r="CC29" s="13"/>
      <c r="CD29" s="13"/>
      <c r="CE29" s="13"/>
      <c r="CF29" s="13"/>
      <c r="CG29"/>
      <c r="CH29"/>
      <c r="CI29"/>
      <c r="CJ29"/>
      <c r="CK29"/>
      <c r="CL29"/>
      <c r="CM29"/>
    </row>
    <row r="30" spans="1:86" ht="10.5" customHeight="1">
      <c r="A30" s="12"/>
      <c r="B30" s="20"/>
      <c r="C30" s="70"/>
      <c r="D30" s="21"/>
      <c r="E30" s="13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3"/>
      <c r="W30" s="12"/>
      <c r="X30" s="12"/>
      <c r="Y30" s="13"/>
      <c r="Z30" s="13"/>
      <c r="AA30" s="12"/>
      <c r="AB30" s="12"/>
      <c r="AC30" s="12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  <c r="AO30" s="13"/>
      <c r="AP30" s="12"/>
      <c r="AQ30" s="12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50" t="str">
        <f aca="true" t="shared" si="3" ref="BS30:BS47">IF(COUNTA(A30)=1,IF(SUM(E30:BR30)=0,"ND",SUM(E30:BR30))," ")</f>
        <v> </v>
      </c>
      <c r="BU30" s="13"/>
      <c r="BV30" s="13"/>
      <c r="BW30" s="13"/>
      <c r="BX30" s="13"/>
      <c r="BY30" s="13"/>
      <c r="BZ30" s="13"/>
      <c r="CA30" s="12"/>
      <c r="CB30" s="13"/>
      <c r="CC30" s="13"/>
      <c r="CD30" s="13"/>
      <c r="CE30" s="13"/>
      <c r="CF30" s="13"/>
      <c r="CG30" s="4"/>
      <c r="CH30" s="4"/>
    </row>
    <row r="31" spans="1:86" ht="10.5" customHeight="1">
      <c r="A31" s="12" t="s">
        <v>131</v>
      </c>
      <c r="B31" s="20">
        <v>31782</v>
      </c>
      <c r="C31" s="70"/>
      <c r="D31" s="21"/>
      <c r="E31" s="13">
        <v>11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3"/>
      <c r="W31" s="12"/>
      <c r="X31" s="12"/>
      <c r="Y31" s="13"/>
      <c r="Z31" s="13"/>
      <c r="AA31" s="12"/>
      <c r="AB31" s="12"/>
      <c r="AC31" s="12"/>
      <c r="AD31" s="13"/>
      <c r="AE31" s="13"/>
      <c r="AF31" s="13"/>
      <c r="AG31" s="13"/>
      <c r="AH31" s="13">
        <v>2.1</v>
      </c>
      <c r="AI31" s="13"/>
      <c r="AJ31" s="13"/>
      <c r="AK31" s="13"/>
      <c r="AL31" s="13">
        <v>1.3</v>
      </c>
      <c r="AM31" s="13"/>
      <c r="AN31" s="12"/>
      <c r="AO31" s="13"/>
      <c r="AP31" s="12"/>
      <c r="AQ31" s="12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>
        <v>4.3</v>
      </c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50">
        <f t="shared" si="3"/>
        <v>18.7</v>
      </c>
      <c r="BT31" s="57">
        <f t="shared" si="1"/>
        <v>4</v>
      </c>
      <c r="BU31" s="13">
        <v>15</v>
      </c>
      <c r="BV31" s="13"/>
      <c r="BW31" s="13"/>
      <c r="BX31" s="13">
        <v>20</v>
      </c>
      <c r="BY31" s="13"/>
      <c r="BZ31" s="13"/>
      <c r="CA31" s="12">
        <v>9.19</v>
      </c>
      <c r="CB31" s="13"/>
      <c r="CC31" s="13">
        <v>0.865</v>
      </c>
      <c r="CD31" s="13"/>
      <c r="CE31" s="13"/>
      <c r="CF31" s="13"/>
      <c r="CG31" s="4"/>
      <c r="CH31">
        <v>879.03</v>
      </c>
    </row>
    <row r="32" spans="1:86" ht="10.5" customHeight="1">
      <c r="A32" s="12" t="s">
        <v>131</v>
      </c>
      <c r="B32" s="20">
        <v>31903</v>
      </c>
      <c r="C32" s="70"/>
      <c r="D32" s="21"/>
      <c r="E32" s="13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/>
      <c r="V32" s="13"/>
      <c r="W32" s="12"/>
      <c r="X32" s="12"/>
      <c r="Y32" s="13"/>
      <c r="Z32" s="13"/>
      <c r="AA32" s="12"/>
      <c r="AB32" s="12"/>
      <c r="AC32" s="12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  <c r="AO32" s="13"/>
      <c r="AP32" s="12"/>
      <c r="AQ32" s="12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>
        <v>11</v>
      </c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50">
        <f t="shared" si="3"/>
        <v>11</v>
      </c>
      <c r="BT32" s="57">
        <f aca="true" t="shared" si="4" ref="BT32:BT55">COUNTA(E32:BR32)</f>
        <v>1</v>
      </c>
      <c r="BU32" s="13">
        <v>12</v>
      </c>
      <c r="BV32" s="13"/>
      <c r="BW32" s="13"/>
      <c r="BX32" s="13"/>
      <c r="BY32" s="13"/>
      <c r="BZ32" s="13"/>
      <c r="CA32" s="12"/>
      <c r="CB32" s="13"/>
      <c r="CC32" s="13">
        <v>0.331</v>
      </c>
      <c r="CD32" s="13"/>
      <c r="CE32" s="13"/>
      <c r="CF32" s="13"/>
      <c r="CG32" s="4"/>
      <c r="CH32">
        <v>879.03</v>
      </c>
    </row>
    <row r="33" spans="1:87" ht="10.5" customHeight="1">
      <c r="A33" s="12" t="s">
        <v>131</v>
      </c>
      <c r="B33" s="20">
        <v>32827</v>
      </c>
      <c r="C33" s="70"/>
      <c r="D33" s="21"/>
      <c r="E33" s="13">
        <v>22</v>
      </c>
      <c r="F33" s="12"/>
      <c r="G33" s="13"/>
      <c r="H33" s="13">
        <v>2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2">
        <v>5</v>
      </c>
      <c r="U33" s="12"/>
      <c r="V33" s="13"/>
      <c r="W33" s="12"/>
      <c r="X33" s="12"/>
      <c r="Y33" s="13"/>
      <c r="Z33" s="13"/>
      <c r="AA33" s="12"/>
      <c r="AB33" s="12"/>
      <c r="AC33" s="12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2"/>
      <c r="AO33" s="13"/>
      <c r="AP33" s="12"/>
      <c r="AQ33" s="12"/>
      <c r="AR33" s="13"/>
      <c r="AS33" s="13"/>
      <c r="AT33" s="13"/>
      <c r="AU33" s="13"/>
      <c r="AV33" s="13"/>
      <c r="AW33" s="13"/>
      <c r="AX33" s="13"/>
      <c r="AY33" s="13"/>
      <c r="AZ33" s="13"/>
      <c r="BA33" s="13">
        <v>1</v>
      </c>
      <c r="BB33" s="13"/>
      <c r="BC33" s="13"/>
      <c r="BD33" s="13"/>
      <c r="BE33" s="13"/>
      <c r="BF33" s="13"/>
      <c r="BG33" s="13"/>
      <c r="BH33" s="13">
        <v>12</v>
      </c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50">
        <f t="shared" si="3"/>
        <v>42</v>
      </c>
      <c r="BT33" s="57">
        <f t="shared" si="4"/>
        <v>5</v>
      </c>
      <c r="BU33" s="13">
        <v>19.2</v>
      </c>
      <c r="BV33" s="13"/>
      <c r="BW33" s="13"/>
      <c r="BX33" s="13"/>
      <c r="BY33" s="13"/>
      <c r="BZ33" s="13"/>
      <c r="CA33" s="12"/>
      <c r="CB33" s="13"/>
      <c r="CC33" s="13"/>
      <c r="CD33" s="13"/>
      <c r="CE33" s="13"/>
      <c r="CF33" s="13"/>
      <c r="CG33" s="4">
        <v>4.64</v>
      </c>
      <c r="CH33">
        <v>879.03</v>
      </c>
      <c r="CI33" s="5">
        <f>+CH33-CG33</f>
        <v>874.39</v>
      </c>
    </row>
    <row r="34" spans="1:87" ht="10.5" customHeight="1">
      <c r="A34" s="12" t="s">
        <v>131</v>
      </c>
      <c r="B34" s="20">
        <v>32895</v>
      </c>
      <c r="C34" s="70"/>
      <c r="D34" s="21"/>
      <c r="E34" s="13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2">
        <v>4</v>
      </c>
      <c r="U34" s="12"/>
      <c r="V34" s="13"/>
      <c r="W34" s="12"/>
      <c r="X34" s="12"/>
      <c r="Y34" s="13"/>
      <c r="Z34" s="13"/>
      <c r="AA34" s="12"/>
      <c r="AB34" s="12"/>
      <c r="AC34" s="12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2"/>
      <c r="AO34" s="13"/>
      <c r="AP34" s="12"/>
      <c r="AQ34" s="12"/>
      <c r="AR34" s="13"/>
      <c r="AS34" s="13"/>
      <c r="AT34" s="13"/>
      <c r="AU34" s="13"/>
      <c r="AV34" s="13"/>
      <c r="AW34" s="13"/>
      <c r="AX34" s="13"/>
      <c r="AY34" s="13"/>
      <c r="AZ34" s="13"/>
      <c r="BA34" s="13">
        <v>2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50">
        <f t="shared" si="3"/>
        <v>6</v>
      </c>
      <c r="BT34" s="57">
        <f t="shared" si="4"/>
        <v>2</v>
      </c>
      <c r="BU34" s="13">
        <v>12.7</v>
      </c>
      <c r="BV34" s="13"/>
      <c r="BW34" s="13"/>
      <c r="BX34" s="13"/>
      <c r="BY34" s="13"/>
      <c r="BZ34" s="13"/>
      <c r="CA34" s="12"/>
      <c r="CB34" s="13"/>
      <c r="CC34" s="13"/>
      <c r="CD34" s="13"/>
      <c r="CE34" s="13"/>
      <c r="CF34" s="13"/>
      <c r="CG34" s="4">
        <v>4.98</v>
      </c>
      <c r="CH34">
        <v>879.03</v>
      </c>
      <c r="CI34" s="5">
        <f>+CH34-CG34</f>
        <v>874.05</v>
      </c>
    </row>
    <row r="35" spans="1:86" ht="10.5" customHeight="1">
      <c r="A35" s="12" t="s">
        <v>131</v>
      </c>
      <c r="B35" s="20">
        <v>33912</v>
      </c>
      <c r="C35" s="70"/>
      <c r="D35" s="21"/>
      <c r="E35" s="13" t="s">
        <v>132</v>
      </c>
      <c r="F35" s="12"/>
      <c r="G35" s="13"/>
      <c r="H35" s="13">
        <v>2</v>
      </c>
      <c r="I35" s="13"/>
      <c r="J35" s="13"/>
      <c r="K35" s="13"/>
      <c r="L35" s="13"/>
      <c r="M35" s="13"/>
      <c r="N35" s="13"/>
      <c r="O35" s="13"/>
      <c r="P35" s="13">
        <v>5</v>
      </c>
      <c r="Q35" s="13"/>
      <c r="R35" s="13"/>
      <c r="S35" s="13"/>
      <c r="T35" s="12">
        <v>3</v>
      </c>
      <c r="U35" s="12"/>
      <c r="V35" s="13"/>
      <c r="W35" s="12"/>
      <c r="X35" s="12"/>
      <c r="Y35" s="13"/>
      <c r="Z35" s="13"/>
      <c r="AA35" s="12"/>
      <c r="AB35" s="12"/>
      <c r="AC35" s="12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2"/>
      <c r="AO35" s="13"/>
      <c r="AP35" s="12"/>
      <c r="AQ35" s="12"/>
      <c r="AR35" s="13"/>
      <c r="AS35" s="13"/>
      <c r="AT35" s="13"/>
      <c r="AU35" s="13"/>
      <c r="AV35" s="13"/>
      <c r="AW35" s="13"/>
      <c r="AX35" s="13"/>
      <c r="AY35" s="13"/>
      <c r="AZ35" s="13"/>
      <c r="BA35" s="13">
        <v>1</v>
      </c>
      <c r="BB35" s="13"/>
      <c r="BC35" s="13"/>
      <c r="BD35" s="13"/>
      <c r="BE35" s="13"/>
      <c r="BF35" s="13"/>
      <c r="BG35" s="13"/>
      <c r="BH35" s="13">
        <v>2</v>
      </c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50">
        <f t="shared" si="3"/>
        <v>13</v>
      </c>
      <c r="BT35" s="57">
        <f t="shared" si="4"/>
        <v>6</v>
      </c>
      <c r="BU35" s="13">
        <v>6.1</v>
      </c>
      <c r="BV35" s="13"/>
      <c r="BW35" s="13"/>
      <c r="BX35" s="13"/>
      <c r="BY35" s="13"/>
      <c r="BZ35" s="13"/>
      <c r="CA35" s="12"/>
      <c r="CB35" s="13"/>
      <c r="CC35" s="13"/>
      <c r="CD35" s="13"/>
      <c r="CE35" s="13"/>
      <c r="CF35" s="13"/>
      <c r="CG35" s="4"/>
      <c r="CH35">
        <v>879.03</v>
      </c>
    </row>
    <row r="36" spans="1:86" ht="10.5" customHeight="1">
      <c r="A36" s="12" t="s">
        <v>131</v>
      </c>
      <c r="B36" s="20">
        <v>34277</v>
      </c>
      <c r="C36" s="70"/>
      <c r="D36" s="21"/>
      <c r="E36" s="13" t="s">
        <v>133</v>
      </c>
      <c r="F36" s="12"/>
      <c r="G36" s="13"/>
      <c r="H36" s="13">
        <v>2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2"/>
      <c r="U36" s="12"/>
      <c r="V36" s="13"/>
      <c r="W36" s="12"/>
      <c r="X36" s="12"/>
      <c r="Y36" s="13"/>
      <c r="Z36" s="13"/>
      <c r="AA36" s="12"/>
      <c r="AB36" s="12"/>
      <c r="AC36" s="12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2"/>
      <c r="AO36" s="13"/>
      <c r="AP36" s="12"/>
      <c r="AQ36" s="12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>
        <v>240</v>
      </c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50">
        <f t="shared" si="3"/>
        <v>242</v>
      </c>
      <c r="BT36" s="57">
        <f t="shared" si="4"/>
        <v>3</v>
      </c>
      <c r="BU36" s="13">
        <v>8</v>
      </c>
      <c r="BV36" s="13"/>
      <c r="BW36" s="13"/>
      <c r="BX36" s="13"/>
      <c r="BY36" s="13"/>
      <c r="BZ36" s="13"/>
      <c r="CA36" s="12"/>
      <c r="CB36" s="13"/>
      <c r="CC36" s="13"/>
      <c r="CD36" s="13"/>
      <c r="CE36" s="13"/>
      <c r="CF36" s="13">
        <v>0.0228</v>
      </c>
      <c r="CG36" s="4"/>
      <c r="CH36">
        <v>879.03</v>
      </c>
    </row>
    <row r="37" spans="1:86" ht="10.5" customHeight="1">
      <c r="A37" s="12" t="s">
        <v>131</v>
      </c>
      <c r="B37" s="20">
        <v>34435</v>
      </c>
      <c r="C37" s="70"/>
      <c r="D37" s="21"/>
      <c r="E37" s="13" t="s">
        <v>134</v>
      </c>
      <c r="F37" s="12"/>
      <c r="G37" s="13"/>
      <c r="H37" s="13">
        <v>2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2"/>
      <c r="U37" s="12"/>
      <c r="V37" s="13"/>
      <c r="W37" s="12"/>
      <c r="X37" s="12"/>
      <c r="Y37" s="13"/>
      <c r="Z37" s="13"/>
      <c r="AA37" s="12"/>
      <c r="AB37" s="12"/>
      <c r="AC37" s="12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2"/>
      <c r="AO37" s="13"/>
      <c r="AP37" s="12"/>
      <c r="AQ37" s="12"/>
      <c r="AR37" s="13"/>
      <c r="AS37" s="13"/>
      <c r="AT37" s="13"/>
      <c r="AU37" s="13"/>
      <c r="AV37" s="13"/>
      <c r="AW37" s="13"/>
      <c r="AX37" s="13"/>
      <c r="AY37" s="13"/>
      <c r="AZ37" s="13"/>
      <c r="BA37" s="13">
        <v>13</v>
      </c>
      <c r="BB37" s="13"/>
      <c r="BC37" s="13"/>
      <c r="BD37" s="13"/>
      <c r="BE37" s="13"/>
      <c r="BF37" s="13"/>
      <c r="BG37" s="13"/>
      <c r="BH37" s="13">
        <v>220</v>
      </c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50">
        <f t="shared" si="3"/>
        <v>235</v>
      </c>
      <c r="BT37" s="57">
        <f t="shared" si="4"/>
        <v>4</v>
      </c>
      <c r="BU37" s="13">
        <v>8.6</v>
      </c>
      <c r="BV37" s="13"/>
      <c r="BW37" s="13"/>
      <c r="BX37" s="13"/>
      <c r="BY37" s="13"/>
      <c r="BZ37" s="13"/>
      <c r="CA37" s="12"/>
      <c r="CB37" s="13"/>
      <c r="CC37" s="13"/>
      <c r="CD37" s="13"/>
      <c r="CE37" s="13"/>
      <c r="CF37" s="13">
        <v>0.0145</v>
      </c>
      <c r="CG37" s="4"/>
      <c r="CH37">
        <v>879.03</v>
      </c>
    </row>
    <row r="38" spans="1:86" ht="10.5" customHeight="1">
      <c r="A38" s="12" t="s">
        <v>131</v>
      </c>
      <c r="B38" s="20">
        <v>34526</v>
      </c>
      <c r="C38" s="70"/>
      <c r="D38" s="21" t="s">
        <v>117</v>
      </c>
      <c r="E38" s="13" t="s">
        <v>135</v>
      </c>
      <c r="F38" s="12"/>
      <c r="G38" s="13"/>
      <c r="H38" s="13">
        <v>2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2"/>
      <c r="U38" s="12"/>
      <c r="V38" s="13"/>
      <c r="W38" s="12"/>
      <c r="X38" s="12"/>
      <c r="Y38" s="13"/>
      <c r="Z38" s="13"/>
      <c r="AA38" s="12"/>
      <c r="AB38" s="12"/>
      <c r="AC38" s="12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2"/>
      <c r="AO38" s="13"/>
      <c r="AP38" s="12"/>
      <c r="AQ38" s="12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>
        <v>49</v>
      </c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50">
        <f t="shared" si="3"/>
        <v>51</v>
      </c>
      <c r="BT38" s="57">
        <f t="shared" si="4"/>
        <v>3</v>
      </c>
      <c r="BU38" s="13">
        <v>6</v>
      </c>
      <c r="BV38" s="13"/>
      <c r="BW38" s="13"/>
      <c r="BX38" s="13"/>
      <c r="BY38" s="13"/>
      <c r="BZ38" s="13"/>
      <c r="CA38" s="12"/>
      <c r="CB38" s="13"/>
      <c r="CC38" s="13"/>
      <c r="CD38" s="13"/>
      <c r="CE38" s="13"/>
      <c r="CF38" s="13">
        <v>0.0057</v>
      </c>
      <c r="CG38" s="4"/>
      <c r="CH38">
        <v>879.03</v>
      </c>
    </row>
    <row r="39" spans="1:86" ht="10.5" customHeight="1">
      <c r="A39" s="12" t="s">
        <v>131</v>
      </c>
      <c r="B39" s="20">
        <v>34979</v>
      </c>
      <c r="C39" s="70"/>
      <c r="D39" s="21" t="s">
        <v>117</v>
      </c>
      <c r="E39" s="13" t="s">
        <v>136</v>
      </c>
      <c r="F39" s="12"/>
      <c r="G39" s="13"/>
      <c r="H39" s="13">
        <v>2</v>
      </c>
      <c r="I39" s="13"/>
      <c r="J39" s="13"/>
      <c r="K39" s="13"/>
      <c r="L39" s="13">
        <v>90</v>
      </c>
      <c r="M39" s="13"/>
      <c r="N39" s="13"/>
      <c r="O39" s="13"/>
      <c r="P39" s="13">
        <v>1</v>
      </c>
      <c r="Q39" s="13"/>
      <c r="R39" s="13"/>
      <c r="S39" s="13"/>
      <c r="T39" s="12">
        <v>0.8</v>
      </c>
      <c r="U39" s="12"/>
      <c r="V39" s="13"/>
      <c r="W39" s="12"/>
      <c r="X39" s="12"/>
      <c r="Y39" s="13"/>
      <c r="Z39" s="13"/>
      <c r="AA39" s="12"/>
      <c r="AB39" s="12"/>
      <c r="AC39" s="12"/>
      <c r="AD39" s="13"/>
      <c r="AE39" s="13"/>
      <c r="AF39" s="13"/>
      <c r="AG39" s="13"/>
      <c r="AH39" s="13"/>
      <c r="AI39" s="13">
        <v>1</v>
      </c>
      <c r="AJ39" s="13"/>
      <c r="AK39" s="13"/>
      <c r="AL39" s="13"/>
      <c r="AM39" s="13"/>
      <c r="AN39" s="12"/>
      <c r="AO39" s="13"/>
      <c r="AP39" s="12"/>
      <c r="AQ39" s="12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>
        <v>41</v>
      </c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50">
        <f t="shared" si="3"/>
        <v>135.8</v>
      </c>
      <c r="BT39" s="57">
        <f t="shared" si="4"/>
        <v>7</v>
      </c>
      <c r="BU39" s="13"/>
      <c r="BV39" s="13"/>
      <c r="BW39" s="13"/>
      <c r="BX39" s="13"/>
      <c r="BY39" s="13"/>
      <c r="BZ39" s="13"/>
      <c r="CA39" s="12"/>
      <c r="CB39" s="13"/>
      <c r="CC39" s="13"/>
      <c r="CD39" s="13"/>
      <c r="CE39" s="13"/>
      <c r="CF39" s="13"/>
      <c r="CG39" s="4"/>
      <c r="CH39">
        <v>879.03</v>
      </c>
    </row>
    <row r="40" spans="1:89" ht="10.5" customHeight="1">
      <c r="A40" s="12" t="s">
        <v>131</v>
      </c>
      <c r="B40" s="20">
        <v>35355</v>
      </c>
      <c r="C40" s="70"/>
      <c r="D40" s="21" t="s">
        <v>118</v>
      </c>
      <c r="E40" s="13" t="s">
        <v>137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2"/>
      <c r="U40" s="12"/>
      <c r="V40" s="13"/>
      <c r="W40" s="12"/>
      <c r="X40" s="12"/>
      <c r="Y40" s="13"/>
      <c r="Z40" s="13"/>
      <c r="AA40" s="12"/>
      <c r="AB40" s="12"/>
      <c r="AC40" s="12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2"/>
      <c r="AO40" s="13"/>
      <c r="AP40" s="12"/>
      <c r="AQ40" s="12"/>
      <c r="AR40" s="13"/>
      <c r="AS40" s="13"/>
      <c r="AT40" s="13"/>
      <c r="AU40" s="13">
        <v>26</v>
      </c>
      <c r="AV40" s="13"/>
      <c r="AW40" s="13"/>
      <c r="AX40" s="13">
        <v>130</v>
      </c>
      <c r="AY40" s="13">
        <v>54</v>
      </c>
      <c r="AZ40" s="13"/>
      <c r="BA40" s="13"/>
      <c r="BB40" s="13"/>
      <c r="BC40" s="13"/>
      <c r="BD40" s="13"/>
      <c r="BE40" s="13"/>
      <c r="BF40" s="13"/>
      <c r="BG40" s="13"/>
      <c r="BH40" s="13">
        <v>40</v>
      </c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50">
        <f t="shared" si="3"/>
        <v>250</v>
      </c>
      <c r="BT40" s="57">
        <f t="shared" si="4"/>
        <v>5</v>
      </c>
      <c r="BU40" s="13"/>
      <c r="BV40" s="13"/>
      <c r="BW40" s="13"/>
      <c r="BX40" s="13"/>
      <c r="BY40" s="13"/>
      <c r="BZ40" s="13"/>
      <c r="CA40" s="12"/>
      <c r="CB40" s="13"/>
      <c r="CC40" s="13"/>
      <c r="CD40" s="13"/>
      <c r="CE40" s="13"/>
      <c r="CF40" s="13"/>
      <c r="CG40" s="4">
        <v>3.5</v>
      </c>
      <c r="CH40">
        <v>879.03</v>
      </c>
      <c r="CI40" s="5">
        <f aca="true" t="shared" si="5" ref="CI40:CI47">+CH40-CG40</f>
        <v>875.53</v>
      </c>
      <c r="CK40" s="6">
        <v>811</v>
      </c>
    </row>
    <row r="41" spans="1:94" ht="10.5" customHeight="1">
      <c r="A41" s="12" t="s">
        <v>131</v>
      </c>
      <c r="B41" s="20">
        <v>35534</v>
      </c>
      <c r="C41" s="70"/>
      <c r="D41" s="21" t="s">
        <v>118</v>
      </c>
      <c r="E41" s="13" t="s">
        <v>138</v>
      </c>
      <c r="F41" s="12"/>
      <c r="G41" s="13"/>
      <c r="H41" s="13">
        <v>3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2"/>
      <c r="U41" s="12"/>
      <c r="V41" s="13"/>
      <c r="W41" s="12"/>
      <c r="X41" s="12"/>
      <c r="Y41" s="13"/>
      <c r="Z41" s="13"/>
      <c r="AA41" s="12"/>
      <c r="AB41" s="12"/>
      <c r="AC41" s="12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2"/>
      <c r="AO41" s="13"/>
      <c r="AP41" s="12"/>
      <c r="AQ41" s="12"/>
      <c r="AR41" s="13"/>
      <c r="AS41" s="13"/>
      <c r="AT41" s="13"/>
      <c r="AU41" s="13">
        <v>31</v>
      </c>
      <c r="AV41" s="13"/>
      <c r="AW41" s="13"/>
      <c r="AX41" s="13">
        <v>100</v>
      </c>
      <c r="AY41" s="13"/>
      <c r="AZ41" s="13"/>
      <c r="BA41" s="13"/>
      <c r="BB41" s="13"/>
      <c r="BC41" s="13"/>
      <c r="BD41" s="13"/>
      <c r="BE41" s="13"/>
      <c r="BF41" s="13"/>
      <c r="BG41" s="13"/>
      <c r="BH41" s="13">
        <v>320</v>
      </c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50">
        <f t="shared" si="3"/>
        <v>454</v>
      </c>
      <c r="BT41" s="57">
        <f t="shared" si="4"/>
        <v>5</v>
      </c>
      <c r="BU41" s="13"/>
      <c r="BV41" s="13"/>
      <c r="BW41" s="13"/>
      <c r="BX41" s="13"/>
      <c r="BY41" s="13"/>
      <c r="BZ41" s="13"/>
      <c r="CA41" s="12"/>
      <c r="CB41" s="13"/>
      <c r="CC41" s="13"/>
      <c r="CD41" s="13"/>
      <c r="CE41" s="13"/>
      <c r="CF41" s="13"/>
      <c r="CG41" s="44">
        <v>3.34</v>
      </c>
      <c r="CH41">
        <v>879.03</v>
      </c>
      <c r="CI41" s="5">
        <f t="shared" si="5"/>
        <v>875.6899999999999</v>
      </c>
      <c r="CJ41" s="38">
        <v>0.1</v>
      </c>
      <c r="CK41" s="40">
        <v>207</v>
      </c>
      <c r="CL41" s="40">
        <v>170</v>
      </c>
      <c r="CM41" s="38">
        <v>12.14</v>
      </c>
      <c r="CN41" s="72"/>
      <c r="CO41" s="72"/>
      <c r="CP41" s="72"/>
    </row>
    <row r="42" spans="1:94" ht="10.5" customHeight="1">
      <c r="A42" s="12" t="s">
        <v>131</v>
      </c>
      <c r="B42" s="20">
        <v>35628</v>
      </c>
      <c r="C42" s="70"/>
      <c r="D42" s="21" t="s">
        <v>118</v>
      </c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2"/>
      <c r="U42" s="12"/>
      <c r="V42" s="13"/>
      <c r="W42" s="12"/>
      <c r="X42" s="12"/>
      <c r="Y42" s="13"/>
      <c r="Z42" s="13"/>
      <c r="AA42" s="12"/>
      <c r="AB42" s="12"/>
      <c r="AC42" s="12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  <c r="AO42" s="13"/>
      <c r="AP42" s="12"/>
      <c r="AQ42" s="12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>
        <v>110</v>
      </c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50">
        <f t="shared" si="3"/>
        <v>110</v>
      </c>
      <c r="BT42" s="57">
        <f t="shared" si="4"/>
        <v>1</v>
      </c>
      <c r="BU42" s="13">
        <v>8.3</v>
      </c>
      <c r="BV42" s="13" t="s">
        <v>120</v>
      </c>
      <c r="BW42" s="13" t="s">
        <v>121</v>
      </c>
      <c r="BX42" s="13">
        <v>1.1</v>
      </c>
      <c r="BY42" s="13" t="s">
        <v>121</v>
      </c>
      <c r="BZ42" s="13"/>
      <c r="CA42" s="12">
        <v>0.23</v>
      </c>
      <c r="CB42" s="13" t="s">
        <v>121</v>
      </c>
      <c r="CC42" s="13" t="s">
        <v>121</v>
      </c>
      <c r="CD42" s="13">
        <v>0.05</v>
      </c>
      <c r="CE42" s="13" t="s">
        <v>120</v>
      </c>
      <c r="CF42" s="13" t="s">
        <v>121</v>
      </c>
      <c r="CG42" s="45">
        <v>3.32</v>
      </c>
      <c r="CH42">
        <v>879.03</v>
      </c>
      <c r="CI42" s="5">
        <f t="shared" si="5"/>
        <v>875.7099999999999</v>
      </c>
      <c r="CJ42" s="38">
        <v>0.1</v>
      </c>
      <c r="CK42" s="40">
        <v>18.1</v>
      </c>
      <c r="CL42" s="40">
        <v>1696</v>
      </c>
      <c r="CM42" s="38">
        <v>11.7</v>
      </c>
      <c r="CN42" s="72"/>
      <c r="CO42" s="72"/>
      <c r="CP42" s="72"/>
    </row>
    <row r="43" spans="1:94" ht="10.5" customHeight="1">
      <c r="A43" s="12" t="s">
        <v>131</v>
      </c>
      <c r="B43" s="20">
        <v>35713</v>
      </c>
      <c r="C43" s="70"/>
      <c r="D43" s="21" t="s">
        <v>118</v>
      </c>
      <c r="E43" s="13" t="s">
        <v>139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2"/>
      <c r="U43" s="12"/>
      <c r="V43" s="13"/>
      <c r="W43" s="12"/>
      <c r="X43" s="12"/>
      <c r="Y43" s="13"/>
      <c r="Z43" s="13"/>
      <c r="AA43" s="12"/>
      <c r="AB43" s="12"/>
      <c r="AC43" s="12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2"/>
      <c r="AO43" s="13"/>
      <c r="AP43" s="12"/>
      <c r="AQ43" s="12"/>
      <c r="AR43" s="13"/>
      <c r="AS43" s="13"/>
      <c r="AT43" s="13"/>
      <c r="AU43" s="13">
        <v>23</v>
      </c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>
        <v>19</v>
      </c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50">
        <f t="shared" si="3"/>
        <v>42</v>
      </c>
      <c r="BT43" s="57">
        <f t="shared" si="4"/>
        <v>3</v>
      </c>
      <c r="BU43" s="13"/>
      <c r="BV43" s="13"/>
      <c r="BW43" s="13"/>
      <c r="BX43" s="13"/>
      <c r="BY43" s="13"/>
      <c r="BZ43" s="13"/>
      <c r="CA43" s="12"/>
      <c r="CB43" s="13"/>
      <c r="CC43" s="13"/>
      <c r="CD43" s="13"/>
      <c r="CE43" s="13"/>
      <c r="CF43" s="13"/>
      <c r="CG43" s="45">
        <v>3.53</v>
      </c>
      <c r="CH43">
        <v>879.03</v>
      </c>
      <c r="CI43" s="5">
        <f t="shared" si="5"/>
        <v>875.5</v>
      </c>
      <c r="CJ43" s="38">
        <v>0.1</v>
      </c>
      <c r="CK43" s="40">
        <v>16.8</v>
      </c>
      <c r="CL43" s="40">
        <v>1510</v>
      </c>
      <c r="CM43" s="38">
        <v>11.57</v>
      </c>
      <c r="CN43" s="72"/>
      <c r="CO43" s="72"/>
      <c r="CP43" s="72"/>
    </row>
    <row r="44" spans="1:94" ht="10.5" customHeight="1">
      <c r="A44" s="12" t="s">
        <v>131</v>
      </c>
      <c r="B44" s="20">
        <v>35902</v>
      </c>
      <c r="C44" s="70"/>
      <c r="D44" s="21" t="s">
        <v>118</v>
      </c>
      <c r="E44" s="13" t="s">
        <v>140</v>
      </c>
      <c r="F44" s="12"/>
      <c r="G44" s="13"/>
      <c r="H44" s="13">
        <v>3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2"/>
      <c r="U44" s="12"/>
      <c r="V44" s="13"/>
      <c r="W44" s="12"/>
      <c r="X44" s="12"/>
      <c r="Y44" s="13"/>
      <c r="Z44" s="13"/>
      <c r="AA44" s="12"/>
      <c r="AB44" s="12"/>
      <c r="AC44" s="12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2"/>
      <c r="AO44" s="13"/>
      <c r="AP44" s="12"/>
      <c r="AQ44" s="12"/>
      <c r="AR44" s="13"/>
      <c r="AS44" s="13"/>
      <c r="AT44" s="13"/>
      <c r="AU44" s="13">
        <v>38</v>
      </c>
      <c r="AV44" s="13"/>
      <c r="AW44" s="13"/>
      <c r="AX44" s="13">
        <v>160</v>
      </c>
      <c r="AY44" s="13">
        <v>94</v>
      </c>
      <c r="AZ44" s="13"/>
      <c r="BA44" s="13"/>
      <c r="BB44" s="13"/>
      <c r="BC44" s="13"/>
      <c r="BD44" s="13"/>
      <c r="BE44" s="13"/>
      <c r="BF44" s="13"/>
      <c r="BG44" s="13"/>
      <c r="BH44" s="13">
        <v>88</v>
      </c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50">
        <f t="shared" si="3"/>
        <v>383</v>
      </c>
      <c r="BT44" s="57">
        <f t="shared" si="4"/>
        <v>6</v>
      </c>
      <c r="BU44" s="13"/>
      <c r="BV44" s="13"/>
      <c r="BW44" s="13"/>
      <c r="BX44" s="13"/>
      <c r="BY44" s="13"/>
      <c r="BZ44" s="13"/>
      <c r="CA44" s="12"/>
      <c r="CB44" s="13"/>
      <c r="CC44" s="13"/>
      <c r="CD44" s="13"/>
      <c r="CE44" s="13"/>
      <c r="CF44" s="13"/>
      <c r="CG44" s="47">
        <v>3.36</v>
      </c>
      <c r="CH44">
        <v>879.03</v>
      </c>
      <c r="CI44" s="5">
        <f t="shared" si="5"/>
        <v>875.67</v>
      </c>
      <c r="CJ44" s="38">
        <v>0.2</v>
      </c>
      <c r="CK44" s="40">
        <v>24.3</v>
      </c>
      <c r="CL44" s="40">
        <v>2718</v>
      </c>
      <c r="CM44" s="38">
        <v>12.21</v>
      </c>
      <c r="CN44" s="72"/>
      <c r="CO44" s="72"/>
      <c r="CP44" s="72"/>
    </row>
    <row r="45" spans="1:109" ht="10.5" customHeight="1">
      <c r="A45" s="12" t="s">
        <v>131</v>
      </c>
      <c r="B45" s="20">
        <v>36031</v>
      </c>
      <c r="C45" s="70">
        <v>9825493</v>
      </c>
      <c r="D45" s="21" t="s">
        <v>118</v>
      </c>
      <c r="E45" s="13" t="s">
        <v>134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2"/>
      <c r="U45" s="12"/>
      <c r="V45" s="13"/>
      <c r="W45" s="12"/>
      <c r="X45" s="12"/>
      <c r="Y45" s="13"/>
      <c r="Z45" s="13"/>
      <c r="AA45" s="12"/>
      <c r="AB45" s="12"/>
      <c r="AC45" s="12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2"/>
      <c r="AO45" s="13"/>
      <c r="AP45" s="12"/>
      <c r="AQ45" s="12"/>
      <c r="AR45" s="13"/>
      <c r="AS45" s="13"/>
      <c r="AT45" s="13"/>
      <c r="AU45" s="13">
        <v>11</v>
      </c>
      <c r="AV45" s="13"/>
      <c r="AW45" s="13"/>
      <c r="AX45" s="13"/>
      <c r="AY45" s="13">
        <v>61</v>
      </c>
      <c r="AZ45" s="13"/>
      <c r="BA45" s="13"/>
      <c r="BB45" s="13"/>
      <c r="BC45" s="13"/>
      <c r="BD45" s="13"/>
      <c r="BE45" s="13"/>
      <c r="BF45" s="13"/>
      <c r="BG45" s="13"/>
      <c r="BH45" s="13">
        <v>26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50">
        <f t="shared" si="3"/>
        <v>98</v>
      </c>
      <c r="BT45" s="57">
        <f t="shared" si="4"/>
        <v>4</v>
      </c>
      <c r="BU45" s="13">
        <v>7.7</v>
      </c>
      <c r="BV45" s="13" t="s">
        <v>120</v>
      </c>
      <c r="BW45" s="13" t="s">
        <v>121</v>
      </c>
      <c r="BX45" s="13" t="s">
        <v>121</v>
      </c>
      <c r="BY45" s="13" t="s">
        <v>121</v>
      </c>
      <c r="BZ45" s="13"/>
      <c r="CA45" s="13">
        <v>3.3</v>
      </c>
      <c r="CB45" s="13" t="s">
        <v>121</v>
      </c>
      <c r="CC45" s="13" t="s">
        <v>121</v>
      </c>
      <c r="CD45" s="13">
        <v>0.02</v>
      </c>
      <c r="CE45" s="13" t="s">
        <v>120</v>
      </c>
      <c r="CF45" s="13" t="s">
        <v>121</v>
      </c>
      <c r="CG45" s="47">
        <v>3.57</v>
      </c>
      <c r="CH45">
        <v>879.03</v>
      </c>
      <c r="CI45" s="5">
        <f t="shared" si="5"/>
        <v>875.4599999999999</v>
      </c>
      <c r="CJ45" s="38">
        <v>0.5</v>
      </c>
      <c r="CK45" s="40">
        <v>7.7</v>
      </c>
      <c r="CL45" s="40">
        <v>2592</v>
      </c>
      <c r="CM45" s="38">
        <v>11.7</v>
      </c>
      <c r="CN45" s="72">
        <v>26</v>
      </c>
      <c r="CO45" s="72" t="s">
        <v>122</v>
      </c>
      <c r="CP45" s="72" t="s">
        <v>123</v>
      </c>
      <c r="CS45" s="6">
        <v>430</v>
      </c>
      <c r="CT45" s="6">
        <v>58</v>
      </c>
      <c r="CU45" s="6">
        <v>1200</v>
      </c>
      <c r="CV45" s="6">
        <v>49</v>
      </c>
      <c r="CW45" s="6" t="s">
        <v>121</v>
      </c>
      <c r="CX45" s="6">
        <v>2.25</v>
      </c>
      <c r="CY45" s="6" t="s">
        <v>121</v>
      </c>
      <c r="DA45" s="6" t="s">
        <v>121</v>
      </c>
      <c r="DC45" s="6">
        <v>40.2</v>
      </c>
      <c r="DD45" s="6">
        <v>45.2</v>
      </c>
      <c r="DE45" s="66">
        <v>0.005</v>
      </c>
    </row>
    <row r="46" spans="1:94" ht="10.5" customHeight="1">
      <c r="A46" s="12" t="s">
        <v>131</v>
      </c>
      <c r="B46" s="20">
        <v>36075</v>
      </c>
      <c r="C46" s="70">
        <v>9831655</v>
      </c>
      <c r="D46" s="21" t="s">
        <v>118</v>
      </c>
      <c r="E46" s="13"/>
      <c r="F46" s="12"/>
      <c r="G46" s="13"/>
      <c r="H46" s="13">
        <v>2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2"/>
      <c r="U46" s="12"/>
      <c r="V46" s="13"/>
      <c r="W46" s="12"/>
      <c r="X46" s="12"/>
      <c r="Y46" s="13"/>
      <c r="Z46" s="13"/>
      <c r="AA46" s="12"/>
      <c r="AB46" s="12"/>
      <c r="AC46" s="12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2"/>
      <c r="AO46" s="13"/>
      <c r="AP46" s="12"/>
      <c r="AQ46" s="12"/>
      <c r="AR46" s="13"/>
      <c r="AS46" s="13"/>
      <c r="AT46" s="13"/>
      <c r="AU46" s="13">
        <v>29</v>
      </c>
      <c r="AV46" s="13"/>
      <c r="AW46" s="13"/>
      <c r="AX46" s="13"/>
      <c r="AY46" s="13">
        <v>90</v>
      </c>
      <c r="AZ46" s="13"/>
      <c r="BA46" s="13"/>
      <c r="BB46" s="13"/>
      <c r="BC46" s="13"/>
      <c r="BD46" s="13"/>
      <c r="BE46" s="13"/>
      <c r="BF46" s="13"/>
      <c r="BG46" s="13"/>
      <c r="BH46" s="13">
        <v>32</v>
      </c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50">
        <f t="shared" si="3"/>
        <v>153</v>
      </c>
      <c r="BT46" s="57">
        <f t="shared" si="4"/>
        <v>4</v>
      </c>
      <c r="BU46" s="13"/>
      <c r="BV46" s="13"/>
      <c r="BW46" s="13"/>
      <c r="BX46" s="13"/>
      <c r="BY46" s="13"/>
      <c r="BZ46" s="13"/>
      <c r="CA46" s="12"/>
      <c r="CB46" s="13"/>
      <c r="CC46" s="13"/>
      <c r="CD46" s="13"/>
      <c r="CE46" s="13"/>
      <c r="CF46" s="13"/>
      <c r="CG46" s="47"/>
      <c r="CH46"/>
      <c r="CJ46" s="38">
        <v>0.2</v>
      </c>
      <c r="CK46" s="39">
        <v>4</v>
      </c>
      <c r="CL46" s="40">
        <v>2622</v>
      </c>
      <c r="CM46" s="38">
        <v>11.85</v>
      </c>
      <c r="CN46" s="72"/>
      <c r="CO46" s="72"/>
      <c r="CP46" s="72"/>
    </row>
    <row r="47" spans="1:91" ht="10.5" customHeight="1">
      <c r="A47" s="12" t="s">
        <v>131</v>
      </c>
      <c r="B47" s="20">
        <v>36242</v>
      </c>
      <c r="C47" s="70">
        <v>9905835</v>
      </c>
      <c r="D47" s="21" t="s">
        <v>118</v>
      </c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2"/>
      <c r="U47" s="12"/>
      <c r="V47" s="13"/>
      <c r="W47" s="12"/>
      <c r="X47" s="12"/>
      <c r="Y47" s="13"/>
      <c r="Z47" s="13"/>
      <c r="AA47" s="12"/>
      <c r="AB47" s="12"/>
      <c r="AC47" s="12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2"/>
      <c r="AO47" s="13"/>
      <c r="AP47" s="12"/>
      <c r="AQ47" s="12"/>
      <c r="AR47" s="13"/>
      <c r="AS47" s="13"/>
      <c r="AT47" s="13"/>
      <c r="AU47" s="13"/>
      <c r="AV47" s="13"/>
      <c r="AW47" s="13"/>
      <c r="AX47" s="13"/>
      <c r="AY47" s="13"/>
      <c r="AZ47" s="13"/>
      <c r="BA47" s="13">
        <v>24</v>
      </c>
      <c r="BB47" s="13"/>
      <c r="BC47" s="13"/>
      <c r="BD47" s="13"/>
      <c r="BE47" s="13"/>
      <c r="BF47" s="13"/>
      <c r="BG47" s="13"/>
      <c r="BH47" s="13">
        <v>31</v>
      </c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50">
        <f t="shared" si="3"/>
        <v>55</v>
      </c>
      <c r="BT47" s="57">
        <f t="shared" si="4"/>
        <v>2</v>
      </c>
      <c r="BU47" s="13"/>
      <c r="BV47" s="13"/>
      <c r="BW47" s="13"/>
      <c r="BX47" s="13"/>
      <c r="BY47" s="13"/>
      <c r="BZ47" s="13"/>
      <c r="CA47" s="12"/>
      <c r="CB47" s="13"/>
      <c r="CC47" s="13"/>
      <c r="CD47" s="13"/>
      <c r="CE47" s="13"/>
      <c r="CF47" s="13"/>
      <c r="CG47" s="4">
        <v>3.5</v>
      </c>
      <c r="CH47">
        <v>879.03</v>
      </c>
      <c r="CI47" s="5">
        <f t="shared" si="5"/>
        <v>875.53</v>
      </c>
      <c r="CJ47" s="5">
        <v>3.2</v>
      </c>
      <c r="CK47" s="6" t="s">
        <v>120</v>
      </c>
      <c r="CL47" s="6">
        <v>1531</v>
      </c>
      <c r="CM47" s="6">
        <v>12.27</v>
      </c>
    </row>
    <row r="48" spans="1:107" ht="10.5" customHeight="1">
      <c r="A48" s="12" t="s">
        <v>131</v>
      </c>
      <c r="B48" s="20">
        <v>36362</v>
      </c>
      <c r="C48" s="70">
        <v>9924013</v>
      </c>
      <c r="D48" s="21" t="s">
        <v>118</v>
      </c>
      <c r="E48" s="13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2"/>
      <c r="U48" s="12"/>
      <c r="V48" s="13"/>
      <c r="W48" s="12"/>
      <c r="X48" s="12"/>
      <c r="Y48" s="13"/>
      <c r="Z48" s="13"/>
      <c r="AA48" s="12"/>
      <c r="AB48" s="12"/>
      <c r="AC48" s="12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2"/>
      <c r="AO48" s="13"/>
      <c r="AP48" s="12"/>
      <c r="AQ48" s="12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>
        <v>11</v>
      </c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50">
        <f>IF(COUNTA(A48)=1,IF(SUM(E48:BR48)=0,"ND",SUM(E48:BR48))," ")</f>
        <v>11</v>
      </c>
      <c r="BT48" s="57">
        <f>COUNTA(E48:BR48)</f>
        <v>1</v>
      </c>
      <c r="BU48" s="13">
        <v>8.5</v>
      </c>
      <c r="BV48" s="13"/>
      <c r="BW48" s="13" t="s">
        <v>124</v>
      </c>
      <c r="BX48" s="13" t="s">
        <v>125</v>
      </c>
      <c r="BY48" s="13" t="s">
        <v>126</v>
      </c>
      <c r="BZ48" s="13">
        <v>0.031</v>
      </c>
      <c r="CA48" s="12"/>
      <c r="CB48" s="13" t="s">
        <v>127</v>
      </c>
      <c r="CC48" s="13" t="s">
        <v>129</v>
      </c>
      <c r="CD48" s="13">
        <v>0.03</v>
      </c>
      <c r="CE48" s="13"/>
      <c r="CF48" s="13" t="s">
        <v>129</v>
      </c>
      <c r="CG48" s="4">
        <v>3.84</v>
      </c>
      <c r="CH48">
        <v>879.03</v>
      </c>
      <c r="CI48" s="5">
        <f>+CH48-CG48</f>
        <v>875.1899999999999</v>
      </c>
      <c r="CJ48" s="5">
        <v>0.6</v>
      </c>
      <c r="CK48" s="6">
        <v>9</v>
      </c>
      <c r="CL48" s="6">
        <v>1495</v>
      </c>
      <c r="CM48" s="6">
        <v>11.98</v>
      </c>
      <c r="CS48" s="6">
        <v>540</v>
      </c>
      <c r="CT48" s="6">
        <v>5</v>
      </c>
      <c r="CU48" s="6">
        <v>1400</v>
      </c>
      <c r="CV48" s="6">
        <v>40</v>
      </c>
      <c r="CW48" s="6" t="s">
        <v>141</v>
      </c>
      <c r="DA48" s="6" t="s">
        <v>130</v>
      </c>
      <c r="DC48" s="6">
        <v>41.1</v>
      </c>
    </row>
    <row r="49" spans="1:91" ht="10.5" customHeight="1">
      <c r="A49" s="12" t="s">
        <v>131</v>
      </c>
      <c r="B49" s="20">
        <v>36486</v>
      </c>
      <c r="C49" s="70">
        <v>9940899</v>
      </c>
      <c r="D49" s="21" t="s">
        <v>118</v>
      </c>
      <c r="E49" s="13" t="s">
        <v>246</v>
      </c>
      <c r="F49" s="12"/>
      <c r="G49" s="13"/>
      <c r="H49" s="13">
        <v>1.3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2"/>
      <c r="U49" s="12"/>
      <c r="V49" s="13"/>
      <c r="W49" s="12"/>
      <c r="X49" s="12"/>
      <c r="Y49" s="13"/>
      <c r="Z49" s="13"/>
      <c r="AA49" s="12"/>
      <c r="AB49" s="12"/>
      <c r="AC49" s="12"/>
      <c r="AD49" s="13"/>
      <c r="AE49" s="13"/>
      <c r="AF49" s="13"/>
      <c r="AG49" s="13"/>
      <c r="AH49" s="13">
        <v>0.2</v>
      </c>
      <c r="AI49" s="13"/>
      <c r="AJ49" s="13"/>
      <c r="AK49" s="13">
        <v>0.2</v>
      </c>
      <c r="AL49" s="13"/>
      <c r="AM49" s="13"/>
      <c r="AN49" s="12"/>
      <c r="AO49" s="13"/>
      <c r="AP49" s="12"/>
      <c r="AQ49" s="12"/>
      <c r="AR49" s="13"/>
      <c r="AS49" s="13"/>
      <c r="AT49" s="13"/>
      <c r="AU49" s="13">
        <v>21</v>
      </c>
      <c r="AV49" s="13"/>
      <c r="AW49" s="13"/>
      <c r="AX49" s="13">
        <v>25</v>
      </c>
      <c r="AY49" s="13"/>
      <c r="AZ49" s="13"/>
      <c r="BA49" s="13"/>
      <c r="BB49" s="13"/>
      <c r="BC49" s="13"/>
      <c r="BD49" s="13"/>
      <c r="BE49" s="13"/>
      <c r="BF49" s="13"/>
      <c r="BG49" s="13">
        <v>17</v>
      </c>
      <c r="BH49" s="13">
        <v>18</v>
      </c>
      <c r="BI49" s="13"/>
      <c r="BJ49" s="13"/>
      <c r="BK49" s="13"/>
      <c r="BL49" s="13"/>
      <c r="BM49" s="13"/>
      <c r="BN49" s="13"/>
      <c r="BO49" s="13"/>
      <c r="BP49" s="13"/>
      <c r="BQ49" s="13"/>
      <c r="BR49" s="13">
        <v>0.5</v>
      </c>
      <c r="BS49" s="50">
        <f>IF(COUNTA(A49)=1,IF(SUM(E49:BR49)=0,"ND",SUM(E49:BR49))," ")</f>
        <v>83.2</v>
      </c>
      <c r="BT49" s="57">
        <f>COUNTA(E49:BR49)</f>
        <v>9</v>
      </c>
      <c r="BU49" s="13"/>
      <c r="BV49" s="13"/>
      <c r="BW49" s="13"/>
      <c r="BX49" s="13"/>
      <c r="BY49" s="13"/>
      <c r="BZ49" s="13"/>
      <c r="CA49" s="12"/>
      <c r="CB49" s="13"/>
      <c r="CC49" s="13"/>
      <c r="CD49" s="13"/>
      <c r="CE49" s="13"/>
      <c r="CF49" s="13"/>
      <c r="CG49" s="4">
        <v>3.56</v>
      </c>
      <c r="CH49">
        <v>879.03</v>
      </c>
      <c r="CI49" s="5">
        <f>+CH49-CG49</f>
        <v>875.47</v>
      </c>
      <c r="CJ49" s="5">
        <v>7</v>
      </c>
      <c r="CK49" s="6">
        <v>3.9</v>
      </c>
      <c r="CL49" s="6">
        <v>1564</v>
      </c>
      <c r="CM49" s="6">
        <v>12.12</v>
      </c>
    </row>
    <row r="50" spans="1:91" ht="10.5" customHeight="1">
      <c r="A50" s="12" t="s">
        <v>131</v>
      </c>
      <c r="B50" s="20">
        <v>36663</v>
      </c>
      <c r="C50" s="70">
        <v>200012221</v>
      </c>
      <c r="D50" s="21" t="s">
        <v>118</v>
      </c>
      <c r="E50" s="13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2"/>
      <c r="U50" s="12"/>
      <c r="V50" s="13"/>
      <c r="W50" s="12"/>
      <c r="X50" s="12"/>
      <c r="Y50" s="13"/>
      <c r="Z50" s="13"/>
      <c r="AA50" s="12"/>
      <c r="AB50" s="12"/>
      <c r="AC50" s="12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  <c r="AO50" s="13"/>
      <c r="AP50" s="12"/>
      <c r="AQ50" s="12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50" t="str">
        <f>IF(COUNTA(A50)=1,IF(SUM(E50:BR50)=0,"ND",SUM(E50:BR50))," ")</f>
        <v>ND</v>
      </c>
      <c r="BT50" s="57">
        <f>COUNTA(E50:BR50)</f>
        <v>0</v>
      </c>
      <c r="BU50" s="13"/>
      <c r="BV50" s="13"/>
      <c r="BW50" s="13"/>
      <c r="BX50" s="13"/>
      <c r="BY50" s="13"/>
      <c r="BZ50" s="13"/>
      <c r="CA50" s="12"/>
      <c r="CB50" s="13"/>
      <c r="CC50" s="13"/>
      <c r="CD50" s="13"/>
      <c r="CE50" s="13"/>
      <c r="CF50" s="13"/>
      <c r="CG50" s="4">
        <v>3.59</v>
      </c>
      <c r="CH50">
        <v>879.03</v>
      </c>
      <c r="CI50" s="5">
        <f>+CH50-CG50</f>
        <v>875.4399999999999</v>
      </c>
      <c r="CJ50" s="5">
        <v>2.2</v>
      </c>
      <c r="CK50" s="6">
        <v>3.9</v>
      </c>
      <c r="CL50" s="6">
        <v>1700</v>
      </c>
      <c r="CM50" s="6">
        <v>11.71</v>
      </c>
    </row>
    <row r="51" spans="1:91" ht="10.5" customHeight="1">
      <c r="A51" s="12" t="s">
        <v>131</v>
      </c>
      <c r="B51" s="20">
        <v>36725</v>
      </c>
      <c r="C51" s="70">
        <v>200022102</v>
      </c>
      <c r="D51" s="21" t="s">
        <v>118</v>
      </c>
      <c r="E51" s="13" t="s">
        <v>245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2"/>
      <c r="U51" s="12"/>
      <c r="V51" s="13"/>
      <c r="W51" s="12"/>
      <c r="X51" s="12"/>
      <c r="Y51" s="13"/>
      <c r="Z51" s="13"/>
      <c r="AA51" s="12"/>
      <c r="AB51" s="12"/>
      <c r="AC51" s="12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2"/>
      <c r="AO51" s="13"/>
      <c r="AP51" s="12"/>
      <c r="AQ51" s="12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>
        <v>12</v>
      </c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50">
        <f>IF(COUNTA(A51)=1,IF(SUM(E51:BR51)=0,"ND",SUM(E51:BR51))," ")</f>
        <v>12</v>
      </c>
      <c r="BT51" s="57">
        <f>COUNTA(E51:BR51)</f>
        <v>2</v>
      </c>
      <c r="BU51" s="13">
        <v>10</v>
      </c>
      <c r="BV51" s="13" t="s">
        <v>120</v>
      </c>
      <c r="BW51" s="13" t="s">
        <v>241</v>
      </c>
      <c r="BX51" s="13">
        <v>0.71</v>
      </c>
      <c r="BY51" s="13" t="s">
        <v>126</v>
      </c>
      <c r="BZ51" s="13"/>
      <c r="CA51" s="12">
        <v>5.4</v>
      </c>
      <c r="CB51" s="13" t="s">
        <v>243</v>
      </c>
      <c r="CC51" s="13" t="s">
        <v>129</v>
      </c>
      <c r="CD51" s="13">
        <v>0.04</v>
      </c>
      <c r="CE51" s="13" t="s">
        <v>120</v>
      </c>
      <c r="CF51" s="13" t="s">
        <v>129</v>
      </c>
      <c r="CG51" s="47">
        <v>4.17</v>
      </c>
      <c r="CH51">
        <v>879.03</v>
      </c>
      <c r="CI51" s="5">
        <f>+CH51-CG51</f>
        <v>874.86</v>
      </c>
      <c r="CJ51" s="38">
        <v>0.8</v>
      </c>
      <c r="CK51" s="39" t="s">
        <v>120</v>
      </c>
      <c r="CL51" s="40">
        <v>1970</v>
      </c>
      <c r="CM51" s="38">
        <v>12.93</v>
      </c>
    </row>
    <row r="52" spans="1:91" ht="10.5" customHeight="1">
      <c r="A52" s="12" t="s">
        <v>131</v>
      </c>
      <c r="B52" s="20">
        <v>36797</v>
      </c>
      <c r="C52" s="70">
        <v>200031879</v>
      </c>
      <c r="D52" s="21" t="s">
        <v>118</v>
      </c>
      <c r="E52" s="13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2"/>
      <c r="U52" s="12"/>
      <c r="V52" s="13"/>
      <c r="W52" s="12"/>
      <c r="X52" s="12"/>
      <c r="Y52" s="13"/>
      <c r="Z52" s="13"/>
      <c r="AA52" s="12"/>
      <c r="AB52" s="12"/>
      <c r="AC52" s="12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2"/>
      <c r="AO52" s="13"/>
      <c r="AP52" s="12"/>
      <c r="AQ52" s="12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>
        <v>27</v>
      </c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50">
        <f>IF(COUNTA(A52)=1,IF(SUM(E52:BR52)=0,"ND",SUM(E52:BR52))," ")</f>
        <v>27</v>
      </c>
      <c r="BT52" s="57">
        <f>COUNTA(E52:BR52)</f>
        <v>1</v>
      </c>
      <c r="BU52" s="13"/>
      <c r="BV52" s="13"/>
      <c r="BW52" s="13"/>
      <c r="BX52" s="13"/>
      <c r="BY52" s="13"/>
      <c r="BZ52" s="13"/>
      <c r="CA52" s="12"/>
      <c r="CB52" s="13"/>
      <c r="CC52" s="13"/>
      <c r="CD52" s="13"/>
      <c r="CE52" s="13"/>
      <c r="CF52" s="13"/>
      <c r="CG52" s="47">
        <v>5.79</v>
      </c>
      <c r="CH52">
        <v>879.03</v>
      </c>
      <c r="CI52" s="5">
        <f>+CH52-CG52</f>
        <v>873.24</v>
      </c>
      <c r="CJ52" s="73">
        <v>0.3</v>
      </c>
      <c r="CK52" s="74">
        <v>8.3</v>
      </c>
      <c r="CL52" s="75">
        <v>1379</v>
      </c>
      <c r="CM52" s="73">
        <v>11.33</v>
      </c>
    </row>
    <row r="53" spans="1:86" ht="10.5" customHeight="1">
      <c r="A53" s="12"/>
      <c r="B53" s="20"/>
      <c r="C53" s="70"/>
      <c r="D53" s="21"/>
      <c r="E53" s="13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2"/>
      <c r="U53" s="12"/>
      <c r="V53" s="13"/>
      <c r="W53" s="12"/>
      <c r="X53" s="12"/>
      <c r="Y53" s="13"/>
      <c r="Z53" s="13"/>
      <c r="AA53" s="12"/>
      <c r="AB53" s="12"/>
      <c r="AC53" s="1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2"/>
      <c r="AO53" s="13"/>
      <c r="AP53" s="12"/>
      <c r="AQ53" s="12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U53" s="13"/>
      <c r="BV53" s="13"/>
      <c r="BW53" s="13"/>
      <c r="BX53" s="13"/>
      <c r="BY53" s="13"/>
      <c r="BZ53" s="13"/>
      <c r="CA53" s="12"/>
      <c r="CB53" s="13"/>
      <c r="CC53" s="13"/>
      <c r="CD53" s="13"/>
      <c r="CE53" s="13"/>
      <c r="CF53" s="13"/>
      <c r="CG53" s="4"/>
      <c r="CH53" s="4"/>
    </row>
    <row r="54" spans="1:86" ht="10.5" customHeight="1">
      <c r="A54" s="12"/>
      <c r="B54" s="20"/>
      <c r="C54" s="70"/>
      <c r="D54" s="21"/>
      <c r="E54" s="13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2"/>
      <c r="U54" s="12"/>
      <c r="V54" s="13"/>
      <c r="W54" s="12"/>
      <c r="X54" s="12"/>
      <c r="Y54" s="13"/>
      <c r="Z54" s="13"/>
      <c r="AA54" s="12"/>
      <c r="AB54" s="12"/>
      <c r="AC54" s="12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2"/>
      <c r="AO54" s="13"/>
      <c r="AP54" s="12"/>
      <c r="AQ54" s="12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50" t="str">
        <f aca="true" t="shared" si="6" ref="BS54:BS70">IF(COUNTA(A54)=1,IF(SUM(E54:BR54)=0,"ND",SUM(E54:BR54))," ")</f>
        <v> </v>
      </c>
      <c r="BU54" s="13"/>
      <c r="BV54" s="13"/>
      <c r="BW54" s="13"/>
      <c r="BX54" s="13"/>
      <c r="BY54" s="13"/>
      <c r="BZ54" s="13"/>
      <c r="CA54" s="12"/>
      <c r="CB54" s="13"/>
      <c r="CC54" s="13"/>
      <c r="CD54" s="13"/>
      <c r="CE54" s="13"/>
      <c r="CF54" s="13"/>
      <c r="CG54" s="4"/>
      <c r="CH54" s="4"/>
    </row>
    <row r="55" spans="1:86" ht="10.5" customHeight="1">
      <c r="A55" s="12" t="s">
        <v>142</v>
      </c>
      <c r="B55" s="20">
        <v>31782</v>
      </c>
      <c r="C55" s="70"/>
      <c r="D55" s="21"/>
      <c r="E55" s="13"/>
      <c r="F55" s="12"/>
      <c r="G55" s="13"/>
      <c r="H55" s="13">
        <v>1.6</v>
      </c>
      <c r="I55" s="13"/>
      <c r="J55" s="13"/>
      <c r="K55" s="13"/>
      <c r="L55" s="13"/>
      <c r="M55" s="13"/>
      <c r="N55" s="13"/>
      <c r="O55" s="13"/>
      <c r="P55" s="13"/>
      <c r="Q55" s="13"/>
      <c r="R55" s="13">
        <v>1.6</v>
      </c>
      <c r="S55" s="13"/>
      <c r="T55" s="12">
        <v>490</v>
      </c>
      <c r="U55" s="12"/>
      <c r="V55" s="13"/>
      <c r="W55" s="12"/>
      <c r="X55" s="12"/>
      <c r="Y55" s="13"/>
      <c r="Z55" s="13"/>
      <c r="AA55" s="12"/>
      <c r="AB55" s="12"/>
      <c r="AC55" s="12"/>
      <c r="AD55" s="13"/>
      <c r="AE55" s="13"/>
      <c r="AF55" s="13"/>
      <c r="AG55" s="13"/>
      <c r="AH55" s="13">
        <v>4.3</v>
      </c>
      <c r="AI55" s="13">
        <v>3.8</v>
      </c>
      <c r="AJ55" s="13"/>
      <c r="AK55" s="13"/>
      <c r="AL55" s="13">
        <v>3.8</v>
      </c>
      <c r="AM55" s="13"/>
      <c r="AN55" s="12"/>
      <c r="AO55" s="13"/>
      <c r="AP55" s="12"/>
      <c r="AQ55" s="12"/>
      <c r="AR55" s="13"/>
      <c r="AS55" s="13"/>
      <c r="AT55" s="13">
        <v>7.4</v>
      </c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>
        <v>4.8</v>
      </c>
      <c r="BI55" s="13"/>
      <c r="BJ55" s="13"/>
      <c r="BK55" s="13">
        <v>0.74</v>
      </c>
      <c r="BL55" s="13"/>
      <c r="BM55" s="13"/>
      <c r="BN55" s="13"/>
      <c r="BO55" s="13"/>
      <c r="BP55" s="13"/>
      <c r="BQ55" s="13"/>
      <c r="BR55" s="13">
        <v>17</v>
      </c>
      <c r="BS55" s="50">
        <f t="shared" si="6"/>
        <v>535.04</v>
      </c>
      <c r="BT55" s="57">
        <f t="shared" si="4"/>
        <v>10</v>
      </c>
      <c r="BU55" s="13">
        <v>41</v>
      </c>
      <c r="BV55" s="13"/>
      <c r="BW55" s="13"/>
      <c r="BX55" s="13">
        <v>20</v>
      </c>
      <c r="BY55" s="13"/>
      <c r="BZ55" s="13"/>
      <c r="CA55" s="12">
        <v>22.7</v>
      </c>
      <c r="CB55" s="13"/>
      <c r="CC55" s="13">
        <v>0.853</v>
      </c>
      <c r="CD55" s="13"/>
      <c r="CE55" s="13"/>
      <c r="CF55" s="13"/>
      <c r="CG55" s="4"/>
      <c r="CH55">
        <v>878.52</v>
      </c>
    </row>
    <row r="56" spans="1:86" ht="10.5" customHeight="1">
      <c r="A56" s="12" t="s">
        <v>142</v>
      </c>
      <c r="B56" s="20">
        <v>31903</v>
      </c>
      <c r="C56" s="70"/>
      <c r="D56" s="21"/>
      <c r="E56" s="13"/>
      <c r="F56" s="12"/>
      <c r="G56" s="13"/>
      <c r="H56" s="13">
        <v>10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2">
        <v>260</v>
      </c>
      <c r="U56" s="12"/>
      <c r="V56" s="13"/>
      <c r="W56" s="12"/>
      <c r="X56" s="12"/>
      <c r="Y56" s="13"/>
      <c r="Z56" s="13"/>
      <c r="AA56" s="12"/>
      <c r="AB56" s="12"/>
      <c r="AC56" s="12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2"/>
      <c r="AO56" s="13"/>
      <c r="AP56" s="12"/>
      <c r="AQ56" s="12"/>
      <c r="AR56" s="13"/>
      <c r="AS56" s="13"/>
      <c r="AT56" s="13">
        <v>10</v>
      </c>
      <c r="AU56" s="13"/>
      <c r="AV56" s="13"/>
      <c r="AW56" s="13"/>
      <c r="AX56" s="13"/>
      <c r="AY56" s="13"/>
      <c r="AZ56" s="13"/>
      <c r="BA56" s="13">
        <v>9</v>
      </c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>
        <v>22</v>
      </c>
      <c r="BS56" s="50">
        <f t="shared" si="6"/>
        <v>311</v>
      </c>
      <c r="BT56" s="57">
        <f aca="true" t="shared" si="7" ref="BT56:BT79">COUNTA(E56:BR56)</f>
        <v>5</v>
      </c>
      <c r="BU56" s="13">
        <v>56</v>
      </c>
      <c r="BV56" s="13"/>
      <c r="BW56" s="13"/>
      <c r="BX56" s="13"/>
      <c r="BY56" s="13"/>
      <c r="BZ56" s="13"/>
      <c r="CA56" s="12">
        <v>21.8</v>
      </c>
      <c r="CB56" s="13"/>
      <c r="CC56" s="13">
        <v>0.788</v>
      </c>
      <c r="CD56" s="13"/>
      <c r="CE56" s="13"/>
      <c r="CF56" s="13">
        <v>0.022</v>
      </c>
      <c r="CG56" s="4"/>
      <c r="CH56">
        <v>878.52</v>
      </c>
    </row>
    <row r="57" spans="1:87" ht="10.5" customHeight="1">
      <c r="A57" s="12" t="s">
        <v>142</v>
      </c>
      <c r="B57" s="20">
        <v>32827</v>
      </c>
      <c r="C57" s="70"/>
      <c r="D57" s="21"/>
      <c r="E57" s="13"/>
      <c r="F57" s="12"/>
      <c r="G57" s="13"/>
      <c r="H57" s="13">
        <v>13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2">
        <v>310</v>
      </c>
      <c r="U57" s="12"/>
      <c r="V57" s="13"/>
      <c r="W57" s="12"/>
      <c r="X57" s="12"/>
      <c r="Y57" s="13"/>
      <c r="Z57" s="13"/>
      <c r="AA57" s="12"/>
      <c r="AB57" s="12"/>
      <c r="AC57" s="12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2"/>
      <c r="AO57" s="13"/>
      <c r="AP57" s="12"/>
      <c r="AQ57" s="12"/>
      <c r="AR57" s="13"/>
      <c r="AS57" s="13"/>
      <c r="AT57" s="13"/>
      <c r="AU57" s="13"/>
      <c r="AV57" s="13"/>
      <c r="AW57" s="13"/>
      <c r="AX57" s="13"/>
      <c r="AY57" s="13"/>
      <c r="AZ57" s="13"/>
      <c r="BA57" s="13">
        <v>7</v>
      </c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>
        <v>12</v>
      </c>
      <c r="BS57" s="50">
        <f t="shared" si="6"/>
        <v>342</v>
      </c>
      <c r="BT57" s="57">
        <f t="shared" si="7"/>
        <v>4</v>
      </c>
      <c r="BU57" s="13">
        <v>44.2</v>
      </c>
      <c r="BV57" s="13"/>
      <c r="BW57" s="13"/>
      <c r="BX57" s="13"/>
      <c r="BY57" s="13"/>
      <c r="BZ57" s="13"/>
      <c r="CA57" s="12"/>
      <c r="CB57" s="13"/>
      <c r="CC57" s="13"/>
      <c r="CD57" s="13"/>
      <c r="CE57" s="13"/>
      <c r="CF57" s="13"/>
      <c r="CG57" s="4">
        <v>4.67</v>
      </c>
      <c r="CH57">
        <v>878.52</v>
      </c>
      <c r="CI57" s="5">
        <f>+CH57-CG57</f>
        <v>873.85</v>
      </c>
    </row>
    <row r="58" spans="1:87" ht="10.5" customHeight="1">
      <c r="A58" s="12" t="s">
        <v>142</v>
      </c>
      <c r="B58" s="20">
        <v>32895</v>
      </c>
      <c r="C58" s="70"/>
      <c r="D58" s="21"/>
      <c r="E58" s="13"/>
      <c r="F58" s="12"/>
      <c r="G58" s="13"/>
      <c r="H58" s="13">
        <v>11</v>
      </c>
      <c r="I58" s="13"/>
      <c r="J58" s="13"/>
      <c r="K58" s="13"/>
      <c r="L58" s="13"/>
      <c r="M58" s="13"/>
      <c r="N58" s="13"/>
      <c r="O58" s="13"/>
      <c r="P58" s="13"/>
      <c r="Q58" s="13"/>
      <c r="R58" s="13">
        <v>2</v>
      </c>
      <c r="S58" s="13"/>
      <c r="T58" s="12">
        <v>180</v>
      </c>
      <c r="U58" s="12"/>
      <c r="V58" s="13"/>
      <c r="W58" s="12"/>
      <c r="X58" s="12"/>
      <c r="Y58" s="13"/>
      <c r="Z58" s="13"/>
      <c r="AA58" s="12"/>
      <c r="AB58" s="12"/>
      <c r="AC58" s="12"/>
      <c r="AD58" s="13"/>
      <c r="AE58" s="13"/>
      <c r="AF58" s="13"/>
      <c r="AG58" s="13"/>
      <c r="AH58" s="13">
        <v>2</v>
      </c>
      <c r="AI58" s="13">
        <v>2</v>
      </c>
      <c r="AJ58" s="13"/>
      <c r="AK58" s="13"/>
      <c r="AL58" s="13"/>
      <c r="AM58" s="13">
        <v>3</v>
      </c>
      <c r="AN58" s="12"/>
      <c r="AO58" s="13"/>
      <c r="AP58" s="12"/>
      <c r="AQ58" s="12"/>
      <c r="AR58" s="13"/>
      <c r="AS58" s="13"/>
      <c r="AT58" s="13">
        <v>11</v>
      </c>
      <c r="AU58" s="13"/>
      <c r="AV58" s="13"/>
      <c r="AW58" s="13"/>
      <c r="AX58" s="13"/>
      <c r="AY58" s="13"/>
      <c r="AZ58" s="13"/>
      <c r="BA58" s="13">
        <v>9</v>
      </c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>
        <v>15</v>
      </c>
      <c r="BS58" s="50">
        <f t="shared" si="6"/>
        <v>235</v>
      </c>
      <c r="BT58" s="57">
        <f t="shared" si="7"/>
        <v>9</v>
      </c>
      <c r="BU58" s="13">
        <v>51.1</v>
      </c>
      <c r="BV58" s="13"/>
      <c r="BW58" s="13"/>
      <c r="BX58" s="13"/>
      <c r="BY58" s="13"/>
      <c r="BZ58" s="13"/>
      <c r="CA58" s="12"/>
      <c r="CB58" s="13"/>
      <c r="CC58" s="13"/>
      <c r="CD58" s="13"/>
      <c r="CE58" s="13"/>
      <c r="CF58" s="13"/>
      <c r="CG58" s="4">
        <v>5.16</v>
      </c>
      <c r="CH58">
        <v>878.52</v>
      </c>
      <c r="CI58" s="5">
        <f>+CH58-CG58</f>
        <v>873.36</v>
      </c>
    </row>
    <row r="59" spans="1:86" ht="10.5" customHeight="1">
      <c r="A59" s="12" t="s">
        <v>142</v>
      </c>
      <c r="B59" s="20">
        <v>33900</v>
      </c>
      <c r="C59" s="70"/>
      <c r="D59" s="21"/>
      <c r="E59" s="13"/>
      <c r="F59" s="12"/>
      <c r="G59" s="13"/>
      <c r="H59" s="13">
        <v>26</v>
      </c>
      <c r="I59" s="13"/>
      <c r="J59" s="13"/>
      <c r="K59" s="13"/>
      <c r="L59" s="13"/>
      <c r="M59" s="13"/>
      <c r="N59" s="13"/>
      <c r="O59" s="13"/>
      <c r="P59" s="13"/>
      <c r="Q59" s="13"/>
      <c r="R59" s="13">
        <v>2</v>
      </c>
      <c r="S59" s="13"/>
      <c r="T59" s="12">
        <v>360</v>
      </c>
      <c r="U59" s="12"/>
      <c r="V59" s="13"/>
      <c r="W59" s="12"/>
      <c r="X59" s="12"/>
      <c r="Y59" s="13"/>
      <c r="Z59" s="13"/>
      <c r="AA59" s="12"/>
      <c r="AB59" s="12"/>
      <c r="AC59" s="12"/>
      <c r="AD59" s="13"/>
      <c r="AE59" s="13"/>
      <c r="AF59" s="13"/>
      <c r="AG59" s="13"/>
      <c r="AH59" s="13"/>
      <c r="AI59" s="13"/>
      <c r="AJ59" s="13"/>
      <c r="AK59" s="13"/>
      <c r="AL59" s="13"/>
      <c r="AM59" s="13">
        <v>8</v>
      </c>
      <c r="AN59" s="12"/>
      <c r="AO59" s="13"/>
      <c r="AP59" s="12"/>
      <c r="AQ59" s="12"/>
      <c r="AR59" s="13"/>
      <c r="AS59" s="13"/>
      <c r="AT59" s="13">
        <v>52</v>
      </c>
      <c r="AU59" s="13">
        <v>130</v>
      </c>
      <c r="AV59" s="13"/>
      <c r="AW59" s="13"/>
      <c r="AX59" s="13"/>
      <c r="AY59" s="13"/>
      <c r="AZ59" s="13"/>
      <c r="BA59" s="13">
        <v>16</v>
      </c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>
        <v>49</v>
      </c>
      <c r="BS59" s="50">
        <f t="shared" si="6"/>
        <v>643</v>
      </c>
      <c r="BT59" s="57">
        <f t="shared" si="7"/>
        <v>8</v>
      </c>
      <c r="BU59" s="13">
        <v>56.9</v>
      </c>
      <c r="BV59" s="13"/>
      <c r="BW59" s="13"/>
      <c r="BX59" s="13"/>
      <c r="BY59" s="13"/>
      <c r="BZ59" s="13"/>
      <c r="CA59" s="12"/>
      <c r="CB59" s="13"/>
      <c r="CC59" s="13"/>
      <c r="CD59" s="13"/>
      <c r="CE59" s="13"/>
      <c r="CF59" s="13">
        <v>0.0121</v>
      </c>
      <c r="CG59" s="4"/>
      <c r="CH59">
        <v>878.52</v>
      </c>
    </row>
    <row r="60" spans="1:86" ht="10.5" customHeight="1">
      <c r="A60" s="12" t="s">
        <v>142</v>
      </c>
      <c r="B60" s="20">
        <v>34282</v>
      </c>
      <c r="C60" s="70"/>
      <c r="D60" s="21"/>
      <c r="E60" s="13"/>
      <c r="F60" s="12"/>
      <c r="G60" s="13"/>
      <c r="H60" s="13">
        <v>19</v>
      </c>
      <c r="I60" s="13"/>
      <c r="J60" s="13"/>
      <c r="K60" s="13"/>
      <c r="L60" s="13"/>
      <c r="M60" s="13"/>
      <c r="N60" s="13"/>
      <c r="O60" s="13"/>
      <c r="P60" s="13"/>
      <c r="Q60" s="13"/>
      <c r="R60" s="13">
        <v>2</v>
      </c>
      <c r="S60" s="13"/>
      <c r="T60" s="12">
        <v>400</v>
      </c>
      <c r="U60" s="12"/>
      <c r="V60" s="13"/>
      <c r="W60" s="12"/>
      <c r="X60" s="12"/>
      <c r="Y60" s="13"/>
      <c r="Z60" s="13"/>
      <c r="AA60" s="12"/>
      <c r="AB60" s="12"/>
      <c r="AC60" s="12"/>
      <c r="AD60" s="13"/>
      <c r="AE60" s="13"/>
      <c r="AF60" s="13"/>
      <c r="AG60" s="13"/>
      <c r="AH60" s="13"/>
      <c r="AI60" s="13"/>
      <c r="AJ60" s="13"/>
      <c r="AK60" s="13"/>
      <c r="AL60" s="13">
        <v>7</v>
      </c>
      <c r="AM60" s="13"/>
      <c r="AN60" s="12"/>
      <c r="AO60" s="13"/>
      <c r="AP60" s="12"/>
      <c r="AQ60" s="12"/>
      <c r="AR60" s="13"/>
      <c r="AS60" s="13"/>
      <c r="AT60" s="13">
        <v>87</v>
      </c>
      <c r="AU60" s="13"/>
      <c r="AV60" s="13"/>
      <c r="AW60" s="13"/>
      <c r="AX60" s="13"/>
      <c r="AY60" s="13"/>
      <c r="AZ60" s="13"/>
      <c r="BA60" s="13">
        <v>5</v>
      </c>
      <c r="BB60" s="13"/>
      <c r="BC60" s="13"/>
      <c r="BD60" s="13"/>
      <c r="BE60" s="13"/>
      <c r="BF60" s="13"/>
      <c r="BG60" s="13"/>
      <c r="BH60" s="13">
        <v>1</v>
      </c>
      <c r="BI60" s="13"/>
      <c r="BJ60" s="13"/>
      <c r="BK60" s="13"/>
      <c r="BL60" s="13"/>
      <c r="BM60" s="13"/>
      <c r="BN60" s="13"/>
      <c r="BO60" s="13"/>
      <c r="BP60" s="13"/>
      <c r="BQ60" s="13"/>
      <c r="BR60" s="13">
        <v>34</v>
      </c>
      <c r="BS60" s="50">
        <f t="shared" si="6"/>
        <v>555</v>
      </c>
      <c r="BT60" s="57">
        <f t="shared" si="7"/>
        <v>8</v>
      </c>
      <c r="BU60" s="13">
        <v>57.6</v>
      </c>
      <c r="BV60" s="13"/>
      <c r="BW60" s="13"/>
      <c r="BX60" s="13"/>
      <c r="BY60" s="13"/>
      <c r="BZ60" s="13"/>
      <c r="CA60" s="12"/>
      <c r="CB60" s="13"/>
      <c r="CC60" s="13"/>
      <c r="CD60" s="13"/>
      <c r="CE60" s="13"/>
      <c r="CF60" s="13">
        <v>0.0142</v>
      </c>
      <c r="CG60" s="4"/>
      <c r="CH60">
        <v>878.52</v>
      </c>
    </row>
    <row r="61" spans="1:86" ht="10.5" customHeight="1">
      <c r="A61" s="12" t="s">
        <v>142</v>
      </c>
      <c r="B61" s="20">
        <v>34436</v>
      </c>
      <c r="C61" s="70"/>
      <c r="D61" s="21"/>
      <c r="E61" s="13" t="s">
        <v>143</v>
      </c>
      <c r="F61" s="12"/>
      <c r="G61" s="13"/>
      <c r="H61" s="13">
        <v>19</v>
      </c>
      <c r="I61" s="13"/>
      <c r="J61" s="13"/>
      <c r="K61" s="13"/>
      <c r="L61" s="13"/>
      <c r="M61" s="13"/>
      <c r="N61" s="13"/>
      <c r="O61" s="13"/>
      <c r="P61" s="13"/>
      <c r="Q61" s="13"/>
      <c r="R61" s="13">
        <v>2</v>
      </c>
      <c r="S61" s="13"/>
      <c r="T61" s="12">
        <v>180</v>
      </c>
      <c r="U61" s="12"/>
      <c r="V61" s="13"/>
      <c r="W61" s="12"/>
      <c r="X61" s="12"/>
      <c r="Y61" s="13"/>
      <c r="Z61" s="13"/>
      <c r="AA61" s="12"/>
      <c r="AB61" s="12"/>
      <c r="AC61" s="12"/>
      <c r="AD61" s="13"/>
      <c r="AE61" s="13"/>
      <c r="AF61" s="13"/>
      <c r="AG61" s="13"/>
      <c r="AH61" s="13"/>
      <c r="AI61" s="13">
        <v>2</v>
      </c>
      <c r="AJ61" s="13"/>
      <c r="AK61" s="13"/>
      <c r="AL61" s="13">
        <v>3</v>
      </c>
      <c r="AM61" s="13"/>
      <c r="AN61" s="12"/>
      <c r="AO61" s="13"/>
      <c r="AP61" s="12"/>
      <c r="AQ61" s="12"/>
      <c r="AR61" s="13"/>
      <c r="AS61" s="13"/>
      <c r="AT61" s="13">
        <v>70</v>
      </c>
      <c r="AU61" s="13"/>
      <c r="AV61" s="13"/>
      <c r="AW61" s="13"/>
      <c r="AX61" s="13"/>
      <c r="AY61" s="13"/>
      <c r="AZ61" s="13"/>
      <c r="BA61" s="13">
        <v>10</v>
      </c>
      <c r="BB61" s="13"/>
      <c r="BC61" s="13"/>
      <c r="BD61" s="13"/>
      <c r="BE61" s="13"/>
      <c r="BF61" s="13"/>
      <c r="BG61" s="13"/>
      <c r="BH61" s="13">
        <v>2</v>
      </c>
      <c r="BI61" s="13"/>
      <c r="BJ61" s="13"/>
      <c r="BK61" s="13"/>
      <c r="BL61" s="13"/>
      <c r="BM61" s="13"/>
      <c r="BN61" s="13"/>
      <c r="BO61" s="13"/>
      <c r="BP61" s="13"/>
      <c r="BQ61" s="13"/>
      <c r="BR61" s="13">
        <v>56</v>
      </c>
      <c r="BS61" s="50">
        <f t="shared" si="6"/>
        <v>344</v>
      </c>
      <c r="BT61" s="57">
        <f t="shared" si="7"/>
        <v>10</v>
      </c>
      <c r="BU61" s="13">
        <v>64</v>
      </c>
      <c r="BV61" s="13"/>
      <c r="BW61" s="13"/>
      <c r="BX61" s="13"/>
      <c r="BY61" s="13"/>
      <c r="BZ61" s="13"/>
      <c r="CA61" s="12"/>
      <c r="CB61" s="13"/>
      <c r="CC61" s="13"/>
      <c r="CD61" s="13"/>
      <c r="CE61" s="13"/>
      <c r="CF61" s="13">
        <v>0.01</v>
      </c>
      <c r="CG61" s="4"/>
      <c r="CH61">
        <v>878.52</v>
      </c>
    </row>
    <row r="62" spans="1:86" ht="10.5" customHeight="1">
      <c r="A62" s="12" t="s">
        <v>142</v>
      </c>
      <c r="B62" s="20">
        <v>34528</v>
      </c>
      <c r="C62" s="70"/>
      <c r="D62" s="21" t="s">
        <v>117</v>
      </c>
      <c r="E62" s="13"/>
      <c r="F62" s="12"/>
      <c r="G62" s="13"/>
      <c r="H62" s="13">
        <v>18</v>
      </c>
      <c r="I62" s="13"/>
      <c r="J62" s="13"/>
      <c r="K62" s="13"/>
      <c r="L62" s="13"/>
      <c r="M62" s="13"/>
      <c r="N62" s="13"/>
      <c r="O62" s="13"/>
      <c r="P62" s="13"/>
      <c r="Q62" s="13"/>
      <c r="R62" s="13">
        <v>2</v>
      </c>
      <c r="S62" s="13"/>
      <c r="T62" s="12">
        <v>160</v>
      </c>
      <c r="U62" s="12"/>
      <c r="V62" s="13"/>
      <c r="W62" s="12"/>
      <c r="X62" s="12"/>
      <c r="Y62" s="13"/>
      <c r="Z62" s="13"/>
      <c r="AA62" s="12"/>
      <c r="AB62" s="12"/>
      <c r="AC62" s="12"/>
      <c r="AD62" s="13"/>
      <c r="AE62" s="13"/>
      <c r="AF62" s="13"/>
      <c r="AG62" s="13"/>
      <c r="AH62" s="13"/>
      <c r="AI62" s="13"/>
      <c r="AJ62" s="13"/>
      <c r="AK62" s="13"/>
      <c r="AL62" s="13">
        <v>3</v>
      </c>
      <c r="AM62" s="13"/>
      <c r="AN62" s="12"/>
      <c r="AO62" s="13"/>
      <c r="AP62" s="12"/>
      <c r="AQ62" s="12"/>
      <c r="AR62" s="13"/>
      <c r="AS62" s="13"/>
      <c r="AT62" s="13">
        <v>88</v>
      </c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>
        <v>32</v>
      </c>
      <c r="BS62" s="50">
        <f t="shared" si="6"/>
        <v>303</v>
      </c>
      <c r="BT62" s="57">
        <f t="shared" si="7"/>
        <v>6</v>
      </c>
      <c r="BU62" s="13">
        <v>52.4</v>
      </c>
      <c r="BV62" s="13"/>
      <c r="BW62" s="13"/>
      <c r="BX62" s="13"/>
      <c r="BY62" s="13"/>
      <c r="BZ62" s="13"/>
      <c r="CA62" s="12"/>
      <c r="CB62" s="13"/>
      <c r="CC62" s="13"/>
      <c r="CD62" s="13"/>
      <c r="CE62" s="13"/>
      <c r="CF62" s="13">
        <v>0.0169</v>
      </c>
      <c r="CG62" s="4"/>
      <c r="CH62">
        <v>878.52</v>
      </c>
    </row>
    <row r="63" spans="1:86" ht="10.5" customHeight="1">
      <c r="A63" s="12" t="s">
        <v>142</v>
      </c>
      <c r="B63" s="20">
        <v>34978</v>
      </c>
      <c r="C63" s="70"/>
      <c r="D63" s="21" t="s">
        <v>117</v>
      </c>
      <c r="E63" s="13" t="s">
        <v>144</v>
      </c>
      <c r="F63" s="12"/>
      <c r="G63" s="13"/>
      <c r="H63" s="13">
        <v>18</v>
      </c>
      <c r="I63" s="13"/>
      <c r="J63" s="13"/>
      <c r="K63" s="13"/>
      <c r="L63" s="13"/>
      <c r="M63" s="13"/>
      <c r="N63" s="13"/>
      <c r="O63" s="13"/>
      <c r="P63" s="13"/>
      <c r="Q63" s="13"/>
      <c r="R63" s="13">
        <v>2</v>
      </c>
      <c r="S63" s="13"/>
      <c r="T63" s="12">
        <v>200</v>
      </c>
      <c r="U63" s="12"/>
      <c r="V63" s="13"/>
      <c r="W63" s="12"/>
      <c r="X63" s="12"/>
      <c r="Y63" s="13"/>
      <c r="Z63" s="13"/>
      <c r="AA63" s="12"/>
      <c r="AB63" s="12"/>
      <c r="AC63" s="12"/>
      <c r="AD63" s="13"/>
      <c r="AE63" s="13"/>
      <c r="AF63" s="13"/>
      <c r="AG63" s="13"/>
      <c r="AH63" s="13">
        <v>1</v>
      </c>
      <c r="AI63" s="13"/>
      <c r="AJ63" s="13"/>
      <c r="AK63" s="13"/>
      <c r="AL63" s="13">
        <v>3</v>
      </c>
      <c r="AM63" s="13"/>
      <c r="AN63" s="12"/>
      <c r="AO63" s="13"/>
      <c r="AP63" s="12"/>
      <c r="AQ63" s="12"/>
      <c r="AR63" s="13"/>
      <c r="AS63" s="13"/>
      <c r="AT63" s="13">
        <v>72</v>
      </c>
      <c r="AU63" s="13"/>
      <c r="AV63" s="13"/>
      <c r="AW63" s="13"/>
      <c r="AX63" s="13"/>
      <c r="AY63" s="13"/>
      <c r="AZ63" s="13"/>
      <c r="BA63" s="13">
        <v>28</v>
      </c>
      <c r="BB63" s="13"/>
      <c r="BC63" s="13"/>
      <c r="BD63" s="13"/>
      <c r="BE63" s="13"/>
      <c r="BF63" s="13"/>
      <c r="BG63" s="13"/>
      <c r="BH63" s="13">
        <v>1</v>
      </c>
      <c r="BI63" s="13"/>
      <c r="BJ63" s="13"/>
      <c r="BK63" s="13"/>
      <c r="BL63" s="13"/>
      <c r="BM63" s="13"/>
      <c r="BN63" s="13"/>
      <c r="BO63" s="13"/>
      <c r="BP63" s="13"/>
      <c r="BQ63" s="13"/>
      <c r="BR63" s="13">
        <v>52</v>
      </c>
      <c r="BS63" s="50">
        <f t="shared" si="6"/>
        <v>377</v>
      </c>
      <c r="BT63" s="57">
        <f t="shared" si="7"/>
        <v>10</v>
      </c>
      <c r="BU63" s="13"/>
      <c r="BV63" s="13"/>
      <c r="BW63" s="13"/>
      <c r="BX63" s="13"/>
      <c r="BY63" s="13"/>
      <c r="BZ63" s="13"/>
      <c r="CA63" s="12"/>
      <c r="CB63" s="13"/>
      <c r="CC63" s="13"/>
      <c r="CD63" s="13"/>
      <c r="CE63" s="13"/>
      <c r="CF63" s="13"/>
      <c r="CG63" s="4"/>
      <c r="CH63">
        <v>878.52</v>
      </c>
    </row>
    <row r="64" spans="1:89" ht="10.5" customHeight="1">
      <c r="A64" s="12" t="s">
        <v>142</v>
      </c>
      <c r="B64" s="20">
        <v>35355</v>
      </c>
      <c r="C64" s="70"/>
      <c r="D64" s="21" t="s">
        <v>118</v>
      </c>
      <c r="E64" s="13"/>
      <c r="F64" s="12"/>
      <c r="G64" s="13"/>
      <c r="H64" s="13">
        <v>16</v>
      </c>
      <c r="I64" s="13"/>
      <c r="J64" s="13"/>
      <c r="K64" s="13"/>
      <c r="L64" s="13"/>
      <c r="M64" s="13"/>
      <c r="N64" s="13">
        <v>2</v>
      </c>
      <c r="O64" s="13">
        <v>4</v>
      </c>
      <c r="P64" s="13"/>
      <c r="Q64" s="13"/>
      <c r="R64" s="13">
        <v>1.9</v>
      </c>
      <c r="S64" s="13"/>
      <c r="T64" s="12">
        <v>170</v>
      </c>
      <c r="U64" s="12"/>
      <c r="V64" s="13"/>
      <c r="W64" s="12">
        <v>17</v>
      </c>
      <c r="X64" s="12"/>
      <c r="Y64" s="13"/>
      <c r="Z64" s="13"/>
      <c r="AA64" s="12"/>
      <c r="AB64" s="12"/>
      <c r="AC64" s="12"/>
      <c r="AD64" s="13">
        <v>0.4</v>
      </c>
      <c r="AE64" s="13"/>
      <c r="AF64" s="13">
        <v>0.5</v>
      </c>
      <c r="AG64" s="13"/>
      <c r="AH64" s="13">
        <v>1.3</v>
      </c>
      <c r="AI64" s="13">
        <v>0.7</v>
      </c>
      <c r="AJ64" s="13"/>
      <c r="AK64" s="13">
        <v>0.5</v>
      </c>
      <c r="AL64" s="13">
        <v>3.6</v>
      </c>
      <c r="AM64" s="13"/>
      <c r="AN64" s="12"/>
      <c r="AO64" s="13">
        <v>0.4</v>
      </c>
      <c r="AP64" s="12"/>
      <c r="AQ64" s="12"/>
      <c r="AR64" s="13"/>
      <c r="AS64" s="13"/>
      <c r="AT64" s="13">
        <v>38</v>
      </c>
      <c r="AU64" s="13">
        <v>78</v>
      </c>
      <c r="AV64" s="13">
        <v>4.2</v>
      </c>
      <c r="AW64" s="13"/>
      <c r="AX64" s="13"/>
      <c r="AY64" s="13"/>
      <c r="AZ64" s="13"/>
      <c r="BA64" s="13">
        <v>3.7</v>
      </c>
      <c r="BB64" s="13"/>
      <c r="BC64" s="13">
        <v>0.5</v>
      </c>
      <c r="BD64" s="13"/>
      <c r="BE64" s="13"/>
      <c r="BF64" s="13"/>
      <c r="BG64" s="13">
        <v>570</v>
      </c>
      <c r="BH64" s="13">
        <v>1</v>
      </c>
      <c r="BI64" s="13"/>
      <c r="BJ64" s="13"/>
      <c r="BK64" s="13">
        <v>0.4</v>
      </c>
      <c r="BL64" s="13"/>
      <c r="BM64" s="13"/>
      <c r="BN64" s="13"/>
      <c r="BO64" s="13">
        <v>2.7</v>
      </c>
      <c r="BP64" s="13">
        <v>0.8</v>
      </c>
      <c r="BQ64" s="13">
        <v>0.8</v>
      </c>
      <c r="BR64" s="13">
        <v>54.9</v>
      </c>
      <c r="BS64" s="50">
        <f t="shared" si="6"/>
        <v>973.3</v>
      </c>
      <c r="BT64" s="57">
        <f t="shared" si="7"/>
        <v>25</v>
      </c>
      <c r="BU64" s="13"/>
      <c r="BV64" s="13"/>
      <c r="BW64" s="13"/>
      <c r="BX64" s="13"/>
      <c r="BY64" s="13"/>
      <c r="BZ64" s="13"/>
      <c r="CA64" s="12"/>
      <c r="CB64" s="13"/>
      <c r="CC64" s="13"/>
      <c r="CD64" s="13"/>
      <c r="CE64" s="13"/>
      <c r="CF64" s="13"/>
      <c r="CG64" s="4">
        <v>3.65</v>
      </c>
      <c r="CH64">
        <v>878.52</v>
      </c>
      <c r="CI64" s="5">
        <f aca="true" t="shared" si="8" ref="CI64:CI71">+CH64-CG64</f>
        <v>874.87</v>
      </c>
      <c r="CK64" s="6">
        <v>5</v>
      </c>
    </row>
    <row r="65" spans="1:94" ht="10.5" customHeight="1">
      <c r="A65" s="12" t="s">
        <v>142</v>
      </c>
      <c r="B65" s="20">
        <v>35534</v>
      </c>
      <c r="C65" s="70"/>
      <c r="D65" s="21" t="s">
        <v>118</v>
      </c>
      <c r="E65" s="13"/>
      <c r="F65" s="12"/>
      <c r="G65" s="13"/>
      <c r="H65" s="13">
        <v>21</v>
      </c>
      <c r="I65" s="13"/>
      <c r="J65" s="13"/>
      <c r="K65" s="13"/>
      <c r="L65" s="13"/>
      <c r="M65" s="13"/>
      <c r="N65" s="13"/>
      <c r="O65" s="13"/>
      <c r="P65" s="13"/>
      <c r="Q65" s="13"/>
      <c r="R65" s="13">
        <v>3</v>
      </c>
      <c r="S65" s="13"/>
      <c r="T65" s="12">
        <v>270</v>
      </c>
      <c r="U65" s="12"/>
      <c r="V65" s="13"/>
      <c r="W65" s="12">
        <v>15</v>
      </c>
      <c r="X65" s="12"/>
      <c r="Y65" s="13"/>
      <c r="Z65" s="13"/>
      <c r="AA65" s="12"/>
      <c r="AB65" s="12"/>
      <c r="AC65" s="12"/>
      <c r="AD65" s="13"/>
      <c r="AE65" s="13"/>
      <c r="AF65" s="13"/>
      <c r="AG65" s="13"/>
      <c r="AH65" s="13"/>
      <c r="AI65" s="13"/>
      <c r="AJ65" s="13"/>
      <c r="AK65" s="13"/>
      <c r="AL65" s="13">
        <v>4</v>
      </c>
      <c r="AM65" s="13"/>
      <c r="AN65" s="12"/>
      <c r="AO65" s="13"/>
      <c r="AP65" s="12"/>
      <c r="AQ65" s="12"/>
      <c r="AR65" s="13"/>
      <c r="AS65" s="13"/>
      <c r="AT65" s="13">
        <v>31</v>
      </c>
      <c r="AU65" s="13">
        <v>81</v>
      </c>
      <c r="AV65" s="13">
        <v>5</v>
      </c>
      <c r="AW65" s="13"/>
      <c r="AX65" s="13"/>
      <c r="AY65" s="13"/>
      <c r="AZ65" s="13"/>
      <c r="BA65" s="13">
        <v>6</v>
      </c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>
        <v>52</v>
      </c>
      <c r="BS65" s="50">
        <f t="shared" si="6"/>
        <v>488</v>
      </c>
      <c r="BT65" s="57">
        <f t="shared" si="7"/>
        <v>10</v>
      </c>
      <c r="BU65" s="13"/>
      <c r="BV65" s="13"/>
      <c r="BW65" s="13"/>
      <c r="BX65" s="13"/>
      <c r="BY65" s="13"/>
      <c r="BZ65" s="13"/>
      <c r="CA65" s="12"/>
      <c r="CB65" s="13"/>
      <c r="CC65" s="13"/>
      <c r="CD65" s="13"/>
      <c r="CE65" s="13"/>
      <c r="CF65" s="13"/>
      <c r="CG65" s="44">
        <v>3.58</v>
      </c>
      <c r="CH65">
        <v>878.52</v>
      </c>
      <c r="CI65" s="5">
        <f t="shared" si="8"/>
        <v>874.9399999999999</v>
      </c>
      <c r="CJ65" s="38">
        <v>0.9</v>
      </c>
      <c r="CK65" s="40">
        <v>3.1</v>
      </c>
      <c r="CL65" s="40">
        <v>4490</v>
      </c>
      <c r="CM65" s="38">
        <v>6.68</v>
      </c>
      <c r="CN65" s="72"/>
      <c r="CO65" s="72"/>
      <c r="CP65" s="72"/>
    </row>
    <row r="66" spans="1:94" ht="10.5" customHeight="1">
      <c r="A66" s="12" t="s">
        <v>142</v>
      </c>
      <c r="B66" s="20">
        <v>35628</v>
      </c>
      <c r="C66" s="70"/>
      <c r="D66" s="21" t="s">
        <v>118</v>
      </c>
      <c r="E66" s="13"/>
      <c r="F66" s="12"/>
      <c r="G66" s="13"/>
      <c r="H66" s="13">
        <v>9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2">
        <v>160</v>
      </c>
      <c r="U66" s="12"/>
      <c r="V66" s="13"/>
      <c r="W66" s="12">
        <v>21</v>
      </c>
      <c r="X66" s="12"/>
      <c r="Y66" s="13"/>
      <c r="Z66" s="13"/>
      <c r="AA66" s="12"/>
      <c r="AB66" s="12"/>
      <c r="AC66" s="12"/>
      <c r="AD66" s="13"/>
      <c r="AE66" s="13"/>
      <c r="AF66" s="13"/>
      <c r="AG66" s="13"/>
      <c r="AH66" s="13"/>
      <c r="AI66" s="13"/>
      <c r="AJ66" s="13"/>
      <c r="AK66" s="13"/>
      <c r="AL66" s="13">
        <v>6</v>
      </c>
      <c r="AM66" s="13"/>
      <c r="AN66" s="12"/>
      <c r="AO66" s="13"/>
      <c r="AP66" s="12"/>
      <c r="AQ66" s="12"/>
      <c r="AR66" s="13"/>
      <c r="AS66" s="13"/>
      <c r="AT66" s="13">
        <v>13</v>
      </c>
      <c r="AU66" s="13">
        <v>87</v>
      </c>
      <c r="AV66" s="13"/>
      <c r="AW66" s="13"/>
      <c r="AX66" s="13"/>
      <c r="AY66" s="13"/>
      <c r="AZ66" s="13"/>
      <c r="BA66" s="13">
        <v>6</v>
      </c>
      <c r="BB66" s="13"/>
      <c r="BC66" s="13"/>
      <c r="BD66" s="13"/>
      <c r="BE66" s="13"/>
      <c r="BF66" s="13"/>
      <c r="BG66" s="13">
        <v>350</v>
      </c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>
        <v>17</v>
      </c>
      <c r="BS66" s="50">
        <f t="shared" si="6"/>
        <v>669</v>
      </c>
      <c r="BT66" s="57">
        <f t="shared" si="7"/>
        <v>9</v>
      </c>
      <c r="BU66" s="13">
        <v>70</v>
      </c>
      <c r="BV66" s="13" t="s">
        <v>120</v>
      </c>
      <c r="BW66" s="13" t="s">
        <v>121</v>
      </c>
      <c r="BX66" s="13">
        <v>6</v>
      </c>
      <c r="BY66" s="13" t="s">
        <v>121</v>
      </c>
      <c r="BZ66" s="13"/>
      <c r="CA66" s="12">
        <v>24</v>
      </c>
      <c r="CB66" s="13" t="s">
        <v>121</v>
      </c>
      <c r="CC66" s="13">
        <v>0.19</v>
      </c>
      <c r="CD66" s="13" t="s">
        <v>121</v>
      </c>
      <c r="CE66" s="13" t="s">
        <v>120</v>
      </c>
      <c r="CF66" s="13" t="s">
        <v>121</v>
      </c>
      <c r="CG66" s="45">
        <v>3.61</v>
      </c>
      <c r="CH66">
        <v>878.52</v>
      </c>
      <c r="CI66" s="5">
        <f t="shared" si="8"/>
        <v>874.91</v>
      </c>
      <c r="CJ66" s="38">
        <v>0.4</v>
      </c>
      <c r="CK66" s="40">
        <v>1.9</v>
      </c>
      <c r="CL66" s="40">
        <v>4764</v>
      </c>
      <c r="CM66" s="38">
        <v>6.79</v>
      </c>
      <c r="CN66" s="72"/>
      <c r="CO66" s="72"/>
      <c r="CP66" s="72"/>
    </row>
    <row r="67" spans="1:94" ht="10.5" customHeight="1">
      <c r="A67" s="12" t="s">
        <v>142</v>
      </c>
      <c r="B67" s="20">
        <v>35713</v>
      </c>
      <c r="C67" s="70"/>
      <c r="D67" s="21" t="s">
        <v>118</v>
      </c>
      <c r="E67" s="13"/>
      <c r="F67" s="12"/>
      <c r="G67" s="13"/>
      <c r="H67" s="13">
        <v>19</v>
      </c>
      <c r="I67" s="13"/>
      <c r="J67" s="13"/>
      <c r="K67" s="13"/>
      <c r="L67" s="13"/>
      <c r="M67" s="13"/>
      <c r="N67" s="13"/>
      <c r="O67" s="13"/>
      <c r="P67" s="13"/>
      <c r="Q67" s="13"/>
      <c r="R67" s="13">
        <v>3</v>
      </c>
      <c r="S67" s="13"/>
      <c r="T67" s="12">
        <v>160</v>
      </c>
      <c r="U67" s="12"/>
      <c r="V67" s="13"/>
      <c r="W67" s="12"/>
      <c r="X67" s="12"/>
      <c r="Y67" s="13"/>
      <c r="Z67" s="13"/>
      <c r="AA67" s="12"/>
      <c r="AB67" s="12"/>
      <c r="AC67" s="12"/>
      <c r="AD67" s="13"/>
      <c r="AE67" s="13"/>
      <c r="AF67" s="13"/>
      <c r="AG67" s="13">
        <v>13</v>
      </c>
      <c r="AH67" s="13"/>
      <c r="AI67" s="13"/>
      <c r="AJ67" s="13"/>
      <c r="AK67" s="13"/>
      <c r="AL67" s="13">
        <v>4</v>
      </c>
      <c r="AM67" s="13"/>
      <c r="AN67" s="12"/>
      <c r="AO67" s="13"/>
      <c r="AP67" s="12"/>
      <c r="AQ67" s="12"/>
      <c r="AR67" s="13"/>
      <c r="AS67" s="13"/>
      <c r="AT67" s="13">
        <v>25</v>
      </c>
      <c r="AU67" s="13">
        <v>71</v>
      </c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>
        <v>350</v>
      </c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>
        <v>53</v>
      </c>
      <c r="BS67" s="50">
        <f t="shared" si="6"/>
        <v>698</v>
      </c>
      <c r="BT67" s="57">
        <f t="shared" si="7"/>
        <v>9</v>
      </c>
      <c r="BU67" s="13"/>
      <c r="BV67" s="13"/>
      <c r="BW67" s="13"/>
      <c r="BX67" s="13"/>
      <c r="BY67" s="13"/>
      <c r="BZ67" s="13"/>
      <c r="CA67" s="12"/>
      <c r="CB67" s="13"/>
      <c r="CC67" s="13"/>
      <c r="CD67" s="13"/>
      <c r="CE67" s="13"/>
      <c r="CF67" s="13"/>
      <c r="CG67" s="45">
        <v>3.77</v>
      </c>
      <c r="CH67">
        <v>878.52</v>
      </c>
      <c r="CI67" s="5">
        <f t="shared" si="8"/>
        <v>874.75</v>
      </c>
      <c r="CJ67" s="38">
        <v>0.2</v>
      </c>
      <c r="CK67" s="40">
        <v>32.1</v>
      </c>
      <c r="CL67" s="40">
        <v>4700</v>
      </c>
      <c r="CM67" s="38">
        <v>6.93</v>
      </c>
      <c r="CN67" s="72"/>
      <c r="CO67" s="72"/>
      <c r="CP67" s="72"/>
    </row>
    <row r="68" spans="1:94" ht="9.75" customHeight="1">
      <c r="A68" s="12" t="s">
        <v>142</v>
      </c>
      <c r="B68" s="20">
        <v>35902</v>
      </c>
      <c r="C68" s="70"/>
      <c r="D68" s="21" t="s">
        <v>118</v>
      </c>
      <c r="E68" s="13"/>
      <c r="F68" s="12"/>
      <c r="G68" s="13"/>
      <c r="H68" s="13">
        <v>29</v>
      </c>
      <c r="I68" s="13"/>
      <c r="J68" s="13"/>
      <c r="K68" s="13"/>
      <c r="L68" s="13"/>
      <c r="M68" s="13"/>
      <c r="N68" s="13"/>
      <c r="O68" s="13"/>
      <c r="P68" s="13"/>
      <c r="Q68" s="13"/>
      <c r="R68" s="13">
        <v>4</v>
      </c>
      <c r="S68" s="13"/>
      <c r="T68" s="12">
        <v>320</v>
      </c>
      <c r="U68" s="12"/>
      <c r="V68" s="13"/>
      <c r="W68" s="12">
        <v>13</v>
      </c>
      <c r="X68" s="12"/>
      <c r="Y68" s="13"/>
      <c r="Z68" s="13"/>
      <c r="AA68" s="12"/>
      <c r="AB68" s="12"/>
      <c r="AC68" s="12"/>
      <c r="AD68" s="13"/>
      <c r="AE68" s="13"/>
      <c r="AF68" s="13"/>
      <c r="AG68" s="13">
        <v>24</v>
      </c>
      <c r="AH68" s="13">
        <v>2</v>
      </c>
      <c r="AI68" s="13"/>
      <c r="AJ68" s="13"/>
      <c r="AK68" s="13"/>
      <c r="AL68" s="13">
        <v>7</v>
      </c>
      <c r="AM68" s="13"/>
      <c r="AN68" s="12"/>
      <c r="AO68" s="13"/>
      <c r="AP68" s="12"/>
      <c r="AQ68" s="12"/>
      <c r="AR68" s="13"/>
      <c r="AS68" s="13"/>
      <c r="AT68" s="13">
        <v>44</v>
      </c>
      <c r="AU68" s="13">
        <v>120</v>
      </c>
      <c r="AV68" s="13"/>
      <c r="AW68" s="13"/>
      <c r="AX68" s="13"/>
      <c r="AY68" s="13"/>
      <c r="AZ68" s="13"/>
      <c r="BA68" s="13">
        <v>5</v>
      </c>
      <c r="BB68" s="13"/>
      <c r="BC68" s="13"/>
      <c r="BD68" s="13"/>
      <c r="BE68" s="13"/>
      <c r="BF68" s="13"/>
      <c r="BG68" s="13">
        <v>530</v>
      </c>
      <c r="BH68" s="13">
        <v>2</v>
      </c>
      <c r="BI68" s="13"/>
      <c r="BJ68" s="13"/>
      <c r="BK68" s="13"/>
      <c r="BL68" s="13"/>
      <c r="BM68" s="13"/>
      <c r="BN68" s="13"/>
      <c r="BO68" s="13"/>
      <c r="BP68" s="13"/>
      <c r="BQ68" s="13"/>
      <c r="BR68" s="13">
        <v>54</v>
      </c>
      <c r="BS68" s="50">
        <f t="shared" si="6"/>
        <v>1154</v>
      </c>
      <c r="BT68" s="57">
        <f t="shared" si="7"/>
        <v>13</v>
      </c>
      <c r="BU68" s="13"/>
      <c r="BV68" s="13"/>
      <c r="BW68" s="13"/>
      <c r="BX68" s="13"/>
      <c r="BY68" s="13"/>
      <c r="BZ68" s="13"/>
      <c r="CA68" s="12"/>
      <c r="CB68" s="13"/>
      <c r="CC68" s="13"/>
      <c r="CD68" s="13"/>
      <c r="CE68" s="13"/>
      <c r="CF68" s="13"/>
      <c r="CG68" s="47">
        <v>3.59</v>
      </c>
      <c r="CH68">
        <v>878.52</v>
      </c>
      <c r="CI68" s="5">
        <f t="shared" si="8"/>
        <v>874.93</v>
      </c>
      <c r="CJ68" s="38">
        <v>0.2</v>
      </c>
      <c r="CK68" s="40">
        <v>1.9</v>
      </c>
      <c r="CL68" s="40">
        <v>4321</v>
      </c>
      <c r="CM68" s="38">
        <v>6.56</v>
      </c>
      <c r="CN68" s="72"/>
      <c r="CO68" s="72"/>
      <c r="CP68" s="72"/>
    </row>
    <row r="69" spans="1:110" ht="9.75" customHeight="1">
      <c r="A69" s="12" t="s">
        <v>142</v>
      </c>
      <c r="B69" s="20">
        <v>36026</v>
      </c>
      <c r="C69" s="70">
        <v>9825152</v>
      </c>
      <c r="D69" s="21" t="s">
        <v>118</v>
      </c>
      <c r="E69" s="13"/>
      <c r="F69" s="12"/>
      <c r="G69" s="13"/>
      <c r="H69" s="13">
        <v>16</v>
      </c>
      <c r="I69" s="13"/>
      <c r="J69" s="13"/>
      <c r="K69" s="13"/>
      <c r="L69" s="13"/>
      <c r="M69" s="13"/>
      <c r="N69" s="13"/>
      <c r="O69" s="13"/>
      <c r="P69" s="13"/>
      <c r="Q69" s="13"/>
      <c r="R69" s="13">
        <v>3</v>
      </c>
      <c r="S69" s="13"/>
      <c r="T69" s="12">
        <v>330</v>
      </c>
      <c r="U69" s="12"/>
      <c r="V69" s="13"/>
      <c r="W69" s="12">
        <v>55</v>
      </c>
      <c r="X69" s="12"/>
      <c r="Y69" s="13"/>
      <c r="Z69" s="13"/>
      <c r="AA69" s="12"/>
      <c r="AB69" s="12"/>
      <c r="AC69" s="12"/>
      <c r="AD69" s="13"/>
      <c r="AE69" s="13"/>
      <c r="AF69" s="13"/>
      <c r="AG69" s="13"/>
      <c r="AH69" s="13"/>
      <c r="AI69" s="13"/>
      <c r="AJ69" s="13"/>
      <c r="AK69" s="13"/>
      <c r="AL69" s="13">
        <v>3</v>
      </c>
      <c r="AM69" s="13"/>
      <c r="AN69" s="12"/>
      <c r="AO69" s="13"/>
      <c r="AP69" s="12"/>
      <c r="AQ69" s="12"/>
      <c r="AR69" s="13"/>
      <c r="AS69" s="13"/>
      <c r="AT69" s="13">
        <v>32</v>
      </c>
      <c r="AU69" s="13">
        <v>85</v>
      </c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>
        <v>320</v>
      </c>
      <c r="BH69" s="13"/>
      <c r="BI69" s="13"/>
      <c r="BJ69" s="13"/>
      <c r="BK69" s="13">
        <v>6</v>
      </c>
      <c r="BL69" s="13"/>
      <c r="BM69" s="13"/>
      <c r="BN69" s="13"/>
      <c r="BO69" s="13"/>
      <c r="BP69" s="13"/>
      <c r="BQ69" s="13"/>
      <c r="BR69" s="13">
        <v>54</v>
      </c>
      <c r="BS69" s="50">
        <f t="shared" si="6"/>
        <v>904</v>
      </c>
      <c r="BT69" s="57">
        <f t="shared" si="7"/>
        <v>10</v>
      </c>
      <c r="BU69" s="13">
        <v>83</v>
      </c>
      <c r="BV69" s="13" t="s">
        <v>120</v>
      </c>
      <c r="BW69" s="13">
        <v>0.18</v>
      </c>
      <c r="BX69" s="13">
        <v>4.8</v>
      </c>
      <c r="BY69" s="13" t="s">
        <v>121</v>
      </c>
      <c r="BZ69" s="13"/>
      <c r="CA69" s="13">
        <v>8.4</v>
      </c>
      <c r="CB69" s="13" t="s">
        <v>121</v>
      </c>
      <c r="CC69" s="13">
        <v>0.16</v>
      </c>
      <c r="CD69" s="13" t="s">
        <v>121</v>
      </c>
      <c r="CE69" s="13" t="s">
        <v>120</v>
      </c>
      <c r="CF69" s="13" t="s">
        <v>121</v>
      </c>
      <c r="CG69" s="47">
        <v>3.79</v>
      </c>
      <c r="CH69">
        <v>878.52</v>
      </c>
      <c r="CI69" s="5">
        <f t="shared" si="8"/>
        <v>874.73</v>
      </c>
      <c r="CJ69" s="38">
        <v>0.52</v>
      </c>
      <c r="CK69" s="39">
        <v>16</v>
      </c>
      <c r="CL69" s="40">
        <v>4414</v>
      </c>
      <c r="CM69" s="38">
        <v>6.51</v>
      </c>
      <c r="CN69" s="72">
        <v>28</v>
      </c>
      <c r="CO69" s="72" t="s">
        <v>122</v>
      </c>
      <c r="CP69" s="72">
        <v>0.36</v>
      </c>
      <c r="CS69" s="6">
        <v>1600</v>
      </c>
      <c r="CT69" s="6">
        <v>61</v>
      </c>
      <c r="CU69" s="6">
        <v>2700</v>
      </c>
      <c r="CV69" s="6">
        <v>610</v>
      </c>
      <c r="CW69" s="6" t="s">
        <v>121</v>
      </c>
      <c r="CX69" s="6">
        <v>0.02</v>
      </c>
      <c r="CY69" s="6" t="s">
        <v>121</v>
      </c>
      <c r="CZ69" s="6" t="s">
        <v>121</v>
      </c>
      <c r="DA69" s="6" t="s">
        <v>121</v>
      </c>
      <c r="DB69" s="6" t="s">
        <v>121</v>
      </c>
      <c r="DC69" s="6">
        <v>62.2</v>
      </c>
      <c r="DD69" s="6">
        <v>48.9</v>
      </c>
      <c r="DE69" s="66">
        <v>0.488</v>
      </c>
      <c r="DF69" s="6">
        <v>0.124</v>
      </c>
    </row>
    <row r="70" spans="1:94" ht="9.75" customHeight="1">
      <c r="A70" s="12" t="s">
        <v>142</v>
      </c>
      <c r="B70" s="20">
        <v>36075</v>
      </c>
      <c r="C70" s="70">
        <v>9831651</v>
      </c>
      <c r="D70" s="21" t="s">
        <v>118</v>
      </c>
      <c r="E70" s="13"/>
      <c r="F70" s="12"/>
      <c r="G70" s="13"/>
      <c r="H70" s="13">
        <v>26</v>
      </c>
      <c r="I70" s="13"/>
      <c r="J70" s="13"/>
      <c r="K70" s="13"/>
      <c r="L70" s="13"/>
      <c r="M70" s="13"/>
      <c r="N70" s="13"/>
      <c r="O70" s="13"/>
      <c r="P70" s="13"/>
      <c r="Q70" s="13"/>
      <c r="R70" s="13">
        <v>4</v>
      </c>
      <c r="S70" s="13"/>
      <c r="T70" s="12">
        <v>120</v>
      </c>
      <c r="U70" s="12"/>
      <c r="V70" s="13"/>
      <c r="W70" s="12"/>
      <c r="X70" s="12"/>
      <c r="Y70" s="13"/>
      <c r="Z70" s="13"/>
      <c r="AA70" s="12"/>
      <c r="AB70" s="12"/>
      <c r="AC70" s="12"/>
      <c r="AD70" s="13"/>
      <c r="AE70" s="13"/>
      <c r="AF70" s="13"/>
      <c r="AG70" s="13">
        <v>8</v>
      </c>
      <c r="AH70" s="13"/>
      <c r="AI70" s="13"/>
      <c r="AJ70" s="13"/>
      <c r="AK70" s="13"/>
      <c r="AL70" s="13">
        <v>4</v>
      </c>
      <c r="AM70" s="13"/>
      <c r="AN70" s="12"/>
      <c r="AO70" s="13"/>
      <c r="AP70" s="12"/>
      <c r="AQ70" s="12"/>
      <c r="AR70" s="13"/>
      <c r="AS70" s="13"/>
      <c r="AT70" s="13">
        <v>26</v>
      </c>
      <c r="AU70" s="13">
        <v>130</v>
      </c>
      <c r="AV70" s="13"/>
      <c r="AW70" s="13"/>
      <c r="AX70" s="13"/>
      <c r="AY70" s="13"/>
      <c r="AZ70" s="13"/>
      <c r="BA70" s="13">
        <v>6</v>
      </c>
      <c r="BB70" s="13"/>
      <c r="BC70" s="13"/>
      <c r="BD70" s="13"/>
      <c r="BE70" s="13"/>
      <c r="BF70" s="13"/>
      <c r="BG70" s="13">
        <v>650</v>
      </c>
      <c r="BH70" s="13">
        <v>2</v>
      </c>
      <c r="BI70" s="13"/>
      <c r="BJ70" s="13"/>
      <c r="BK70" s="13"/>
      <c r="BL70" s="13"/>
      <c r="BM70" s="13"/>
      <c r="BN70" s="13"/>
      <c r="BO70" s="13"/>
      <c r="BP70" s="13"/>
      <c r="BQ70" s="13"/>
      <c r="BR70" s="13">
        <v>40</v>
      </c>
      <c r="BS70" s="50">
        <f t="shared" si="6"/>
        <v>1016</v>
      </c>
      <c r="BT70" s="57">
        <f t="shared" si="7"/>
        <v>11</v>
      </c>
      <c r="BU70" s="13"/>
      <c r="BV70" s="13"/>
      <c r="BW70" s="13"/>
      <c r="BX70" s="13"/>
      <c r="BY70" s="13"/>
      <c r="BZ70" s="13"/>
      <c r="CA70" s="12"/>
      <c r="CB70" s="13"/>
      <c r="CC70" s="13"/>
      <c r="CD70" s="13"/>
      <c r="CE70" s="13"/>
      <c r="CF70" s="13"/>
      <c r="CG70" s="47"/>
      <c r="CH70"/>
      <c r="CJ70" s="38">
        <v>0.5</v>
      </c>
      <c r="CK70" s="39">
        <v>2.3</v>
      </c>
      <c r="CL70" s="40">
        <v>3324</v>
      </c>
      <c r="CM70" s="38">
        <v>6.1</v>
      </c>
      <c r="CN70" s="72"/>
      <c r="CO70" s="72"/>
      <c r="CP70" s="72"/>
    </row>
    <row r="71" spans="1:91" ht="10.5" customHeight="1">
      <c r="A71" s="12" t="s">
        <v>142</v>
      </c>
      <c r="B71" s="20">
        <v>36215</v>
      </c>
      <c r="C71" s="70"/>
      <c r="D71" s="21"/>
      <c r="E71" s="13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2"/>
      <c r="U71" s="12"/>
      <c r="V71" s="13"/>
      <c r="W71" s="12"/>
      <c r="X71" s="12"/>
      <c r="Y71" s="13"/>
      <c r="Z71" s="13"/>
      <c r="AA71" s="12"/>
      <c r="AB71" s="12"/>
      <c r="AC71" s="12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2"/>
      <c r="AO71" s="13"/>
      <c r="AP71" s="12"/>
      <c r="AQ71" s="12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U71" s="13"/>
      <c r="BV71" s="13"/>
      <c r="BW71" s="13"/>
      <c r="BX71" s="13"/>
      <c r="BY71" s="13"/>
      <c r="BZ71" s="13"/>
      <c r="CA71" s="12"/>
      <c r="CB71" s="13"/>
      <c r="CC71" s="13"/>
      <c r="CD71" s="13"/>
      <c r="CE71" s="13"/>
      <c r="CF71" s="13"/>
      <c r="CG71" s="4">
        <v>3.79</v>
      </c>
      <c r="CH71">
        <v>878.52</v>
      </c>
      <c r="CI71" s="5">
        <f t="shared" si="8"/>
        <v>874.73</v>
      </c>
      <c r="CJ71" s="5">
        <v>0.1</v>
      </c>
      <c r="CK71" s="6">
        <v>1.9</v>
      </c>
      <c r="CL71" s="6">
        <v>4088</v>
      </c>
      <c r="CM71" s="6">
        <v>6.53</v>
      </c>
    </row>
    <row r="72" spans="1:107" ht="10.5" customHeight="1">
      <c r="A72" s="12" t="s">
        <v>142</v>
      </c>
      <c r="B72" s="20">
        <v>36362</v>
      </c>
      <c r="C72" s="70">
        <v>9924016</v>
      </c>
      <c r="D72" s="21" t="s">
        <v>118</v>
      </c>
      <c r="E72" s="13"/>
      <c r="F72" s="12"/>
      <c r="G72" s="13"/>
      <c r="H72" s="13">
        <v>18</v>
      </c>
      <c r="I72" s="13"/>
      <c r="J72" s="13"/>
      <c r="K72" s="13"/>
      <c r="L72" s="13"/>
      <c r="M72" s="13"/>
      <c r="N72" s="13"/>
      <c r="O72" s="13"/>
      <c r="P72" s="13"/>
      <c r="Q72" s="13"/>
      <c r="R72" s="13">
        <v>2.1</v>
      </c>
      <c r="S72" s="13"/>
      <c r="T72" s="12">
        <v>240</v>
      </c>
      <c r="U72" s="12"/>
      <c r="V72" s="13"/>
      <c r="W72" s="12"/>
      <c r="X72" s="12">
        <v>1.9</v>
      </c>
      <c r="Y72" s="13"/>
      <c r="Z72" s="13"/>
      <c r="AA72" s="12"/>
      <c r="AB72" s="12"/>
      <c r="AC72" s="12"/>
      <c r="AD72" s="13">
        <v>0.4</v>
      </c>
      <c r="AE72" s="13"/>
      <c r="AF72" s="13">
        <v>0.5</v>
      </c>
      <c r="AG72" s="13">
        <v>0.6</v>
      </c>
      <c r="AH72" s="13">
        <v>0.7</v>
      </c>
      <c r="AI72" s="13">
        <v>0.9</v>
      </c>
      <c r="AJ72" s="13"/>
      <c r="AK72" s="13">
        <v>0.3</v>
      </c>
      <c r="AL72" s="13">
        <v>5.6</v>
      </c>
      <c r="AM72" s="13"/>
      <c r="AN72" s="12"/>
      <c r="AO72" s="13"/>
      <c r="AP72" s="12"/>
      <c r="AQ72" s="12"/>
      <c r="AR72" s="13"/>
      <c r="AS72" s="13"/>
      <c r="AT72" s="13">
        <v>21</v>
      </c>
      <c r="AU72" s="13">
        <v>100</v>
      </c>
      <c r="AV72" s="13">
        <v>3.9</v>
      </c>
      <c r="AW72" s="13"/>
      <c r="AX72" s="13"/>
      <c r="AY72" s="13"/>
      <c r="AZ72" s="13"/>
      <c r="BA72" s="13">
        <v>2.1</v>
      </c>
      <c r="BB72" s="13"/>
      <c r="BC72" s="13">
        <v>0.9</v>
      </c>
      <c r="BD72" s="13"/>
      <c r="BE72" s="13"/>
      <c r="BF72" s="13"/>
      <c r="BG72" s="13">
        <v>250</v>
      </c>
      <c r="BH72" s="13">
        <v>1.6</v>
      </c>
      <c r="BI72" s="13"/>
      <c r="BJ72" s="13"/>
      <c r="BK72" s="13">
        <v>0.3</v>
      </c>
      <c r="BL72" s="13"/>
      <c r="BM72" s="13"/>
      <c r="BN72" s="13"/>
      <c r="BO72" s="13">
        <v>3.1</v>
      </c>
      <c r="BP72" s="13">
        <v>0.6</v>
      </c>
      <c r="BQ72" s="13">
        <v>0.5</v>
      </c>
      <c r="BR72" s="13">
        <v>34.6</v>
      </c>
      <c r="BS72" s="50">
        <f>IF(COUNTA(A72)=1,IF(SUM(E72:BR72)=0,"ND",SUM(E72:BR72))," ")</f>
        <v>689.6</v>
      </c>
      <c r="BT72" s="57">
        <f>COUNTA(E72:BR72)</f>
        <v>23</v>
      </c>
      <c r="BU72" s="13">
        <v>82</v>
      </c>
      <c r="BV72" s="13"/>
      <c r="BW72" s="13" t="s">
        <v>124</v>
      </c>
      <c r="BX72" s="13">
        <v>3</v>
      </c>
      <c r="BY72" s="13" t="s">
        <v>126</v>
      </c>
      <c r="BZ72" s="13"/>
      <c r="CA72" s="13">
        <v>21</v>
      </c>
      <c r="CB72" s="13">
        <v>1.1</v>
      </c>
      <c r="CC72" s="13">
        <v>0.15</v>
      </c>
      <c r="CD72" s="13" t="s">
        <v>128</v>
      </c>
      <c r="CE72" s="13"/>
      <c r="CF72" s="13" t="s">
        <v>129</v>
      </c>
      <c r="CG72" s="4">
        <v>3.94</v>
      </c>
      <c r="CH72">
        <v>878.52</v>
      </c>
      <c r="CI72" s="5">
        <f>+CH72-CG72</f>
        <v>874.5799999999999</v>
      </c>
      <c r="CJ72" s="5">
        <v>0.6</v>
      </c>
      <c r="CK72" s="6">
        <v>6.1</v>
      </c>
      <c r="CL72" s="6">
        <v>4435</v>
      </c>
      <c r="CM72" s="6">
        <v>6.92</v>
      </c>
      <c r="CS72" s="6">
        <v>1500</v>
      </c>
      <c r="CT72" s="6">
        <v>51</v>
      </c>
      <c r="CU72" s="6">
        <v>2600</v>
      </c>
      <c r="CV72" s="6">
        <v>570</v>
      </c>
      <c r="CW72" s="6">
        <v>5.8</v>
      </c>
      <c r="DA72" s="6" t="s">
        <v>130</v>
      </c>
      <c r="DC72" s="6">
        <v>54.3</v>
      </c>
    </row>
    <row r="73" spans="1:91" ht="10.5" customHeight="1">
      <c r="A73" s="12" t="s">
        <v>142</v>
      </c>
      <c r="B73" s="20">
        <v>36486</v>
      </c>
      <c r="C73" s="70">
        <v>9940895</v>
      </c>
      <c r="D73" s="21" t="s">
        <v>118</v>
      </c>
      <c r="E73" s="13"/>
      <c r="F73" s="12"/>
      <c r="G73" s="13"/>
      <c r="H73" s="13">
        <v>26</v>
      </c>
      <c r="I73" s="13"/>
      <c r="J73" s="13"/>
      <c r="K73" s="13"/>
      <c r="L73" s="13"/>
      <c r="M73" s="13"/>
      <c r="N73" s="13"/>
      <c r="O73" s="13"/>
      <c r="P73" s="13"/>
      <c r="Q73" s="13"/>
      <c r="R73" s="13">
        <v>3</v>
      </c>
      <c r="S73" s="13"/>
      <c r="T73" s="12">
        <v>340</v>
      </c>
      <c r="U73" s="12"/>
      <c r="V73" s="13"/>
      <c r="W73" s="12"/>
      <c r="X73" s="12"/>
      <c r="Y73" s="13"/>
      <c r="Z73" s="13"/>
      <c r="AA73" s="12"/>
      <c r="AB73" s="12"/>
      <c r="AC73" s="12"/>
      <c r="AD73" s="13"/>
      <c r="AE73" s="13"/>
      <c r="AF73" s="13"/>
      <c r="AG73" s="13"/>
      <c r="AH73" s="13"/>
      <c r="AI73" s="13"/>
      <c r="AJ73" s="13"/>
      <c r="AK73" s="13"/>
      <c r="AL73" s="13">
        <v>6</v>
      </c>
      <c r="AM73" s="13"/>
      <c r="AN73" s="12"/>
      <c r="AO73" s="13"/>
      <c r="AP73" s="12"/>
      <c r="AQ73" s="12"/>
      <c r="AR73" s="13"/>
      <c r="AS73" s="13"/>
      <c r="AT73" s="13">
        <v>7</v>
      </c>
      <c r="AU73" s="13">
        <v>140</v>
      </c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>
        <v>300</v>
      </c>
      <c r="BH73" s="13">
        <v>2</v>
      </c>
      <c r="BI73" s="13"/>
      <c r="BJ73" s="13"/>
      <c r="BK73" s="13"/>
      <c r="BL73" s="13"/>
      <c r="BM73" s="13"/>
      <c r="BN73" s="13"/>
      <c r="BO73" s="13"/>
      <c r="BP73" s="13"/>
      <c r="BQ73" s="13"/>
      <c r="BR73" s="13">
        <v>52</v>
      </c>
      <c r="BS73" s="50">
        <f>IF(COUNTA(A73)=1,IF(SUM(E73:BR73)=0,"ND",SUM(E73:BR73))," ")</f>
        <v>876</v>
      </c>
      <c r="BT73" s="57">
        <f>COUNTA(E73:BR73)</f>
        <v>9</v>
      </c>
      <c r="BU73" s="13"/>
      <c r="BV73" s="13"/>
      <c r="BW73" s="13"/>
      <c r="BX73" s="13"/>
      <c r="BY73" s="13"/>
      <c r="BZ73" s="13"/>
      <c r="CA73" s="12"/>
      <c r="CB73" s="13"/>
      <c r="CC73" s="13"/>
      <c r="CD73" s="13"/>
      <c r="CE73" s="13"/>
      <c r="CF73" s="13"/>
      <c r="CG73" s="4">
        <v>3.94</v>
      </c>
      <c r="CH73">
        <v>878.52</v>
      </c>
      <c r="CI73" s="5">
        <f>+CH73-CG73</f>
        <v>874.5799999999999</v>
      </c>
      <c r="CJ73" s="5">
        <v>0.2</v>
      </c>
      <c r="CK73" s="6">
        <v>1.1</v>
      </c>
      <c r="CL73" s="6">
        <v>3222</v>
      </c>
      <c r="CM73" s="6">
        <v>6.72</v>
      </c>
    </row>
    <row r="74" spans="1:91" ht="10.5" customHeight="1">
      <c r="A74" s="12" t="s">
        <v>142</v>
      </c>
      <c r="B74" s="20">
        <v>36662</v>
      </c>
      <c r="C74" s="70">
        <v>200012212</v>
      </c>
      <c r="D74" s="21" t="s">
        <v>118</v>
      </c>
      <c r="E74" s="13"/>
      <c r="F74" s="12"/>
      <c r="G74" s="13"/>
      <c r="H74" s="13">
        <v>19</v>
      </c>
      <c r="I74" s="13"/>
      <c r="J74" s="13"/>
      <c r="K74" s="13"/>
      <c r="L74" s="13"/>
      <c r="M74" s="13"/>
      <c r="N74" s="13"/>
      <c r="O74" s="13"/>
      <c r="P74" s="13"/>
      <c r="Q74" s="13"/>
      <c r="R74" s="13">
        <v>3</v>
      </c>
      <c r="S74" s="13"/>
      <c r="T74" s="12">
        <v>250</v>
      </c>
      <c r="U74" s="12"/>
      <c r="V74" s="13"/>
      <c r="W74" s="12"/>
      <c r="X74" s="12">
        <v>1.9</v>
      </c>
      <c r="Y74" s="13"/>
      <c r="Z74" s="13"/>
      <c r="AA74" s="12"/>
      <c r="AB74" s="12"/>
      <c r="AC74" s="12"/>
      <c r="AD74" s="13">
        <v>0.5</v>
      </c>
      <c r="AE74" s="13"/>
      <c r="AF74" s="13">
        <v>0.7</v>
      </c>
      <c r="AG74" s="13"/>
      <c r="AH74" s="13">
        <v>0.5</v>
      </c>
      <c r="AI74" s="13"/>
      <c r="AJ74" s="13"/>
      <c r="AK74" s="13">
        <v>0.3</v>
      </c>
      <c r="AL74" s="13">
        <v>3.7</v>
      </c>
      <c r="AM74" s="13"/>
      <c r="AN74" s="12"/>
      <c r="AO74" s="13"/>
      <c r="AP74" s="12"/>
      <c r="AQ74" s="12"/>
      <c r="AR74" s="13"/>
      <c r="AS74" s="13"/>
      <c r="AT74" s="13">
        <v>6</v>
      </c>
      <c r="AU74" s="13">
        <v>88</v>
      </c>
      <c r="AV74" s="13">
        <v>4.6</v>
      </c>
      <c r="AW74" s="13"/>
      <c r="AX74" s="13"/>
      <c r="AY74" s="13"/>
      <c r="AZ74" s="13"/>
      <c r="BA74" s="13">
        <v>2.3</v>
      </c>
      <c r="BB74" s="13"/>
      <c r="BC74" s="13">
        <v>1</v>
      </c>
      <c r="BD74" s="13"/>
      <c r="BE74" s="13"/>
      <c r="BF74" s="13"/>
      <c r="BG74" s="13">
        <v>270</v>
      </c>
      <c r="BH74" s="13">
        <v>1.5</v>
      </c>
      <c r="BI74" s="13"/>
      <c r="BJ74" s="13"/>
      <c r="BK74" s="13">
        <v>0.4</v>
      </c>
      <c r="BL74" s="13"/>
      <c r="BM74" s="13"/>
      <c r="BN74" s="13"/>
      <c r="BO74" s="13">
        <v>3.4</v>
      </c>
      <c r="BP74" s="13"/>
      <c r="BQ74" s="13"/>
      <c r="BR74" s="13">
        <v>38.9</v>
      </c>
      <c r="BS74" s="50">
        <f>IF(COUNTA(A74)=1,IF(SUM(E74:BR74)=0,"ND",SUM(E74:BR74))," ")</f>
        <v>695.6999999999999</v>
      </c>
      <c r="BT74" s="57">
        <f>COUNTA(E74:BR74)</f>
        <v>19</v>
      </c>
      <c r="BU74" s="13"/>
      <c r="BV74" s="13"/>
      <c r="BW74" s="13"/>
      <c r="BX74" s="13"/>
      <c r="BY74" s="13"/>
      <c r="BZ74" s="13"/>
      <c r="CA74" s="12"/>
      <c r="CB74" s="13"/>
      <c r="CC74" s="13"/>
      <c r="CD74" s="13"/>
      <c r="CE74" s="13"/>
      <c r="CF74" s="13"/>
      <c r="CG74" s="4">
        <v>3.8</v>
      </c>
      <c r="CH74">
        <v>878.52</v>
      </c>
      <c r="CI74" s="5">
        <f>+CH74-CG74</f>
        <v>874.72</v>
      </c>
      <c r="CJ74" s="5">
        <v>0.6</v>
      </c>
      <c r="CK74" s="6">
        <v>1.2</v>
      </c>
      <c r="CL74" s="6">
        <v>3679</v>
      </c>
      <c r="CM74" s="6">
        <v>6.63</v>
      </c>
    </row>
    <row r="75" spans="1:91" ht="10.5" customHeight="1">
      <c r="A75" s="12" t="s">
        <v>142</v>
      </c>
      <c r="B75" s="20">
        <v>36724</v>
      </c>
      <c r="C75" s="70"/>
      <c r="D75" s="21"/>
      <c r="E75" s="13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2"/>
      <c r="U75" s="12"/>
      <c r="V75" s="13"/>
      <c r="W75" s="12"/>
      <c r="X75" s="12"/>
      <c r="Y75" s="13"/>
      <c r="Z75" s="13"/>
      <c r="AA75" s="12"/>
      <c r="AB75" s="12"/>
      <c r="AC75" s="12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2"/>
      <c r="AO75" s="13"/>
      <c r="AP75" s="12"/>
      <c r="AQ75" s="12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U75" s="13"/>
      <c r="BV75" s="13"/>
      <c r="BW75" s="13"/>
      <c r="BX75" s="13"/>
      <c r="BY75" s="13"/>
      <c r="BZ75" s="13"/>
      <c r="CA75" s="12"/>
      <c r="CB75" s="13"/>
      <c r="CC75" s="13"/>
      <c r="CD75" s="13"/>
      <c r="CE75" s="13"/>
      <c r="CF75" s="13"/>
      <c r="CG75" s="47">
        <v>3.78</v>
      </c>
      <c r="CH75">
        <v>878.52</v>
      </c>
      <c r="CI75" s="5">
        <f>+CH75-CG75</f>
        <v>874.74</v>
      </c>
      <c r="CJ75" s="38">
        <v>0.2</v>
      </c>
      <c r="CK75" s="39">
        <v>1.2</v>
      </c>
      <c r="CL75" s="40">
        <v>3760</v>
      </c>
      <c r="CM75" s="38">
        <v>6.6</v>
      </c>
    </row>
    <row r="76" spans="1:91" ht="10.5" customHeight="1">
      <c r="A76" s="12" t="s">
        <v>142</v>
      </c>
      <c r="B76" s="20">
        <v>36798</v>
      </c>
      <c r="C76" s="70">
        <v>200031875</v>
      </c>
      <c r="D76" s="21" t="s">
        <v>118</v>
      </c>
      <c r="E76" s="13"/>
      <c r="F76" s="12"/>
      <c r="G76" s="13"/>
      <c r="H76" s="13">
        <v>11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2">
        <v>160</v>
      </c>
      <c r="U76" s="12"/>
      <c r="V76" s="13"/>
      <c r="W76" s="12"/>
      <c r="X76" s="12"/>
      <c r="Y76" s="13"/>
      <c r="Z76" s="13"/>
      <c r="AA76" s="12"/>
      <c r="AB76" s="12"/>
      <c r="AC76" s="12"/>
      <c r="AD76" s="13"/>
      <c r="AE76" s="13"/>
      <c r="AF76" s="13"/>
      <c r="AG76" s="13"/>
      <c r="AH76" s="13"/>
      <c r="AI76" s="13"/>
      <c r="AJ76" s="13"/>
      <c r="AK76" s="13"/>
      <c r="AL76" s="13">
        <v>3</v>
      </c>
      <c r="AM76" s="13"/>
      <c r="AN76" s="12"/>
      <c r="AO76" s="13"/>
      <c r="AP76" s="12"/>
      <c r="AQ76" s="12"/>
      <c r="AR76" s="13"/>
      <c r="AS76" s="13"/>
      <c r="AT76" s="13">
        <v>2</v>
      </c>
      <c r="AU76" s="13">
        <v>83</v>
      </c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>
        <v>200</v>
      </c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>
        <v>20</v>
      </c>
      <c r="BS76" s="50">
        <f>IF(COUNTA(A76)=1,IF(SUM(E76:BR76)=0,"ND",SUM(E76:BR76))," ")</f>
        <v>479</v>
      </c>
      <c r="BT76" s="57">
        <f>COUNTA(E76:BR76)</f>
        <v>7</v>
      </c>
      <c r="BU76" s="13"/>
      <c r="BV76" s="13"/>
      <c r="BW76" s="13"/>
      <c r="BX76" s="13"/>
      <c r="BY76" s="13"/>
      <c r="BZ76" s="13"/>
      <c r="CA76" s="12"/>
      <c r="CB76" s="13"/>
      <c r="CC76" s="13"/>
      <c r="CD76" s="13"/>
      <c r="CE76" s="13"/>
      <c r="CF76" s="13"/>
      <c r="CG76" s="47">
        <v>5.32</v>
      </c>
      <c r="CH76">
        <v>878.52</v>
      </c>
      <c r="CI76" s="5">
        <f>+CH76-CG76</f>
        <v>873.1999999999999</v>
      </c>
      <c r="CJ76" s="73">
        <v>0.6</v>
      </c>
      <c r="CK76" s="74">
        <v>1.8</v>
      </c>
      <c r="CL76" s="75">
        <v>3806</v>
      </c>
      <c r="CM76" s="73">
        <v>6.3</v>
      </c>
    </row>
    <row r="77" spans="1:86" ht="10.5" customHeight="1">
      <c r="A77" s="12"/>
      <c r="B77" s="20"/>
      <c r="C77" s="70"/>
      <c r="D77" s="21"/>
      <c r="E77" s="13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2"/>
      <c r="U77" s="12"/>
      <c r="V77" s="13"/>
      <c r="W77" s="12"/>
      <c r="X77" s="12"/>
      <c r="Y77" s="13"/>
      <c r="Z77" s="13"/>
      <c r="AA77" s="12"/>
      <c r="AB77" s="12"/>
      <c r="AC77" s="12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2"/>
      <c r="AO77" s="13"/>
      <c r="AP77" s="12"/>
      <c r="AQ77" s="12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U77" s="13"/>
      <c r="BV77" s="13"/>
      <c r="BW77" s="13"/>
      <c r="BX77" s="13"/>
      <c r="BY77" s="13"/>
      <c r="BZ77" s="13"/>
      <c r="CA77" s="12"/>
      <c r="CB77" s="13"/>
      <c r="CC77" s="13"/>
      <c r="CD77" s="13"/>
      <c r="CE77" s="13"/>
      <c r="CF77" s="13"/>
      <c r="CG77" s="4"/>
      <c r="CH77"/>
    </row>
    <row r="78" spans="1:86" ht="10.5" customHeight="1">
      <c r="A78" s="12"/>
      <c r="B78" s="20"/>
      <c r="C78" s="70"/>
      <c r="D78" s="21"/>
      <c r="E78" s="13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2"/>
      <c r="U78" s="12"/>
      <c r="V78" s="13"/>
      <c r="W78" s="12"/>
      <c r="X78" s="12"/>
      <c r="Y78" s="13"/>
      <c r="Z78" s="13"/>
      <c r="AA78" s="12"/>
      <c r="AB78" s="12"/>
      <c r="AC78" s="12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2"/>
      <c r="AO78" s="13"/>
      <c r="AP78" s="12"/>
      <c r="AQ78" s="12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50" t="str">
        <f aca="true" t="shared" si="9" ref="BS78:BS94">IF(COUNTA(A78)=1,IF(SUM(E78:BR78)=0,"ND",SUM(E78:BR78))," ")</f>
        <v> </v>
      </c>
      <c r="BU78" s="13"/>
      <c r="BV78" s="13"/>
      <c r="BW78" s="13"/>
      <c r="BX78" s="13"/>
      <c r="BY78" s="13"/>
      <c r="BZ78" s="13"/>
      <c r="CA78" s="12"/>
      <c r="CB78" s="13"/>
      <c r="CC78" s="13"/>
      <c r="CD78" s="13"/>
      <c r="CE78" s="13"/>
      <c r="CF78" s="13"/>
      <c r="CG78" s="4"/>
      <c r="CH78"/>
    </row>
    <row r="79" spans="1:86" ht="10.5" customHeight="1">
      <c r="A79" s="12" t="s">
        <v>145</v>
      </c>
      <c r="B79" s="20">
        <v>31782</v>
      </c>
      <c r="C79" s="70"/>
      <c r="D79" s="21"/>
      <c r="E79" s="13">
        <v>17</v>
      </c>
      <c r="F79" s="12"/>
      <c r="G79" s="13"/>
      <c r="H79" s="13">
        <v>20</v>
      </c>
      <c r="I79" s="13"/>
      <c r="J79" s="13"/>
      <c r="K79" s="13"/>
      <c r="L79" s="13"/>
      <c r="M79" s="13"/>
      <c r="N79" s="13"/>
      <c r="O79" s="13"/>
      <c r="P79" s="13"/>
      <c r="Q79" s="13"/>
      <c r="R79" s="13">
        <v>6.1</v>
      </c>
      <c r="S79" s="13"/>
      <c r="T79" s="12">
        <v>540</v>
      </c>
      <c r="U79" s="12"/>
      <c r="V79" s="13"/>
      <c r="W79" s="12"/>
      <c r="X79" s="12"/>
      <c r="Y79" s="13"/>
      <c r="Z79" s="13"/>
      <c r="AA79" s="12"/>
      <c r="AB79" s="12"/>
      <c r="AC79" s="12"/>
      <c r="AD79" s="13"/>
      <c r="AE79" s="13"/>
      <c r="AF79" s="13"/>
      <c r="AG79" s="13"/>
      <c r="AH79" s="13">
        <v>1.8</v>
      </c>
      <c r="AI79" s="13">
        <v>6.8</v>
      </c>
      <c r="AJ79" s="13"/>
      <c r="AK79" s="13"/>
      <c r="AL79" s="13">
        <v>6.7</v>
      </c>
      <c r="AM79" s="13"/>
      <c r="AN79" s="12"/>
      <c r="AO79" s="13"/>
      <c r="AP79" s="12"/>
      <c r="AQ79" s="12"/>
      <c r="AR79" s="13"/>
      <c r="AS79" s="13"/>
      <c r="AT79" s="13">
        <v>41</v>
      </c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>
        <v>54</v>
      </c>
      <c r="BI79" s="13"/>
      <c r="BJ79" s="13"/>
      <c r="BK79" s="13"/>
      <c r="BL79" s="13"/>
      <c r="BM79" s="13"/>
      <c r="BN79" s="13"/>
      <c r="BO79" s="13"/>
      <c r="BP79" s="13"/>
      <c r="BQ79" s="13"/>
      <c r="BR79" s="13">
        <v>108</v>
      </c>
      <c r="BS79" s="50">
        <f t="shared" si="9"/>
        <v>801.4</v>
      </c>
      <c r="BT79" s="57">
        <f t="shared" si="7"/>
        <v>10</v>
      </c>
      <c r="BU79" s="13">
        <v>80</v>
      </c>
      <c r="BV79" s="13"/>
      <c r="BW79" s="13"/>
      <c r="BX79" s="13">
        <v>25</v>
      </c>
      <c r="BY79" s="13"/>
      <c r="BZ79" s="13"/>
      <c r="CA79" s="12">
        <v>79.7</v>
      </c>
      <c r="CB79" s="13"/>
      <c r="CC79" s="13">
        <v>3.65</v>
      </c>
      <c r="CD79" s="13"/>
      <c r="CE79" s="13"/>
      <c r="CF79" s="13"/>
      <c r="CG79" s="4"/>
      <c r="CH79"/>
    </row>
    <row r="80" spans="1:86" ht="10.5" customHeight="1">
      <c r="A80" s="12" t="s">
        <v>145</v>
      </c>
      <c r="B80" s="20">
        <v>31903</v>
      </c>
      <c r="C80" s="70"/>
      <c r="D80" s="21"/>
      <c r="E80" s="13">
        <v>14</v>
      </c>
      <c r="F80" s="12"/>
      <c r="G80" s="13"/>
      <c r="H80" s="13">
        <v>20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2">
        <v>300</v>
      </c>
      <c r="U80" s="12"/>
      <c r="V80" s="13"/>
      <c r="W80" s="12"/>
      <c r="X80" s="12"/>
      <c r="Y80" s="13"/>
      <c r="Z80" s="13"/>
      <c r="AA80" s="12"/>
      <c r="AB80" s="12"/>
      <c r="AC80" s="12"/>
      <c r="AD80" s="13"/>
      <c r="AE80" s="13"/>
      <c r="AF80" s="13"/>
      <c r="AG80" s="13"/>
      <c r="AH80" s="13"/>
      <c r="AI80" s="13">
        <v>6</v>
      </c>
      <c r="AJ80" s="13"/>
      <c r="AK80" s="13"/>
      <c r="AL80" s="13">
        <v>5</v>
      </c>
      <c r="AM80" s="13"/>
      <c r="AN80" s="12"/>
      <c r="AO80" s="13"/>
      <c r="AP80" s="12"/>
      <c r="AQ80" s="12"/>
      <c r="AR80" s="13"/>
      <c r="AS80" s="13"/>
      <c r="AT80" s="13">
        <v>34</v>
      </c>
      <c r="AU80" s="13"/>
      <c r="AV80" s="13"/>
      <c r="AW80" s="13"/>
      <c r="AX80" s="13"/>
      <c r="AY80" s="13"/>
      <c r="AZ80" s="13"/>
      <c r="BA80" s="13">
        <v>10</v>
      </c>
      <c r="BB80" s="13"/>
      <c r="BC80" s="13"/>
      <c r="BD80" s="13"/>
      <c r="BE80" s="13"/>
      <c r="BF80" s="13"/>
      <c r="BG80" s="13"/>
      <c r="BH80" s="13">
        <v>39</v>
      </c>
      <c r="BI80" s="13"/>
      <c r="BJ80" s="13"/>
      <c r="BK80" s="13"/>
      <c r="BL80" s="13"/>
      <c r="BM80" s="13"/>
      <c r="BN80" s="13"/>
      <c r="BO80" s="13"/>
      <c r="BP80" s="13"/>
      <c r="BQ80" s="13">
        <v>546</v>
      </c>
      <c r="BR80" s="13">
        <v>81</v>
      </c>
      <c r="BS80" s="50">
        <f t="shared" si="9"/>
        <v>1055</v>
      </c>
      <c r="BT80" s="57">
        <f aca="true" t="shared" si="10" ref="BT80:BT102">COUNTA(E80:BR80)</f>
        <v>10</v>
      </c>
      <c r="BU80" s="13">
        <v>121</v>
      </c>
      <c r="BV80" s="13"/>
      <c r="BW80" s="13"/>
      <c r="BX80" s="13"/>
      <c r="BY80" s="13"/>
      <c r="BZ80" s="13"/>
      <c r="CA80" s="12">
        <v>72.2</v>
      </c>
      <c r="CB80" s="13"/>
      <c r="CC80" s="13">
        <v>3.68</v>
      </c>
      <c r="CD80" s="13"/>
      <c r="CE80" s="13"/>
      <c r="CF80" s="13"/>
      <c r="CG80" s="4"/>
      <c r="CH80">
        <v>878.72</v>
      </c>
    </row>
    <row r="81" spans="1:87" ht="10.5" customHeight="1">
      <c r="A81" s="12" t="s">
        <v>145</v>
      </c>
      <c r="B81" s="20">
        <v>32827</v>
      </c>
      <c r="C81" s="70"/>
      <c r="D81" s="21"/>
      <c r="E81" s="13"/>
      <c r="F81" s="12"/>
      <c r="G81" s="13"/>
      <c r="H81" s="13">
        <v>19</v>
      </c>
      <c r="I81" s="13"/>
      <c r="J81" s="13"/>
      <c r="K81" s="13"/>
      <c r="L81" s="13"/>
      <c r="M81" s="13"/>
      <c r="N81" s="13"/>
      <c r="O81" s="13"/>
      <c r="P81" s="13"/>
      <c r="Q81" s="13"/>
      <c r="R81" s="13">
        <v>3</v>
      </c>
      <c r="S81" s="13"/>
      <c r="T81" s="12">
        <v>380</v>
      </c>
      <c r="U81" s="12"/>
      <c r="V81" s="13"/>
      <c r="W81" s="12"/>
      <c r="X81" s="12"/>
      <c r="Y81" s="13"/>
      <c r="Z81" s="13"/>
      <c r="AA81" s="12"/>
      <c r="AB81" s="12"/>
      <c r="AC81" s="12"/>
      <c r="AD81" s="13"/>
      <c r="AE81" s="13"/>
      <c r="AF81" s="13"/>
      <c r="AG81" s="13"/>
      <c r="AH81" s="13">
        <v>2</v>
      </c>
      <c r="AI81" s="13">
        <v>4</v>
      </c>
      <c r="AJ81" s="13"/>
      <c r="AK81" s="13"/>
      <c r="AL81" s="13" t="s">
        <v>121</v>
      </c>
      <c r="AM81" s="13">
        <v>11</v>
      </c>
      <c r="AN81" s="12"/>
      <c r="AO81" s="13"/>
      <c r="AP81" s="12"/>
      <c r="AQ81" s="12"/>
      <c r="AR81" s="13"/>
      <c r="AS81" s="13"/>
      <c r="AT81" s="13">
        <v>30</v>
      </c>
      <c r="AU81" s="13"/>
      <c r="AV81" s="13"/>
      <c r="AW81" s="13"/>
      <c r="AX81" s="13"/>
      <c r="AY81" s="13"/>
      <c r="AZ81" s="13"/>
      <c r="BA81" s="13">
        <v>6</v>
      </c>
      <c r="BB81" s="13"/>
      <c r="BC81" s="13"/>
      <c r="BD81" s="13"/>
      <c r="BE81" s="13"/>
      <c r="BF81" s="13"/>
      <c r="BG81" s="13"/>
      <c r="BH81" s="13">
        <v>4</v>
      </c>
      <c r="BI81" s="13"/>
      <c r="BJ81" s="13"/>
      <c r="BK81" s="13"/>
      <c r="BL81" s="13"/>
      <c r="BM81" s="13"/>
      <c r="BN81" s="13"/>
      <c r="BO81" s="13"/>
      <c r="BP81" s="13"/>
      <c r="BQ81" s="13">
        <v>5</v>
      </c>
      <c r="BR81" s="13">
        <v>25</v>
      </c>
      <c r="BS81" s="50">
        <f t="shared" si="9"/>
        <v>489</v>
      </c>
      <c r="BT81" s="57">
        <f t="shared" si="10"/>
        <v>12</v>
      </c>
      <c r="BU81" s="13">
        <v>63.2</v>
      </c>
      <c r="BV81" s="13"/>
      <c r="BW81" s="13"/>
      <c r="BX81" s="13"/>
      <c r="BY81" s="13"/>
      <c r="BZ81" s="13"/>
      <c r="CA81" s="12"/>
      <c r="CB81" s="13"/>
      <c r="CC81" s="13"/>
      <c r="CD81" s="13"/>
      <c r="CE81" s="13"/>
      <c r="CF81" s="13"/>
      <c r="CG81" s="4">
        <v>4.77</v>
      </c>
      <c r="CH81">
        <v>878.72</v>
      </c>
      <c r="CI81" s="5">
        <f>+CH81-CG81</f>
        <v>873.95</v>
      </c>
    </row>
    <row r="82" spans="1:87" ht="10.5" customHeight="1">
      <c r="A82" s="12" t="s">
        <v>145</v>
      </c>
      <c r="B82" s="20">
        <v>32895</v>
      </c>
      <c r="C82" s="70"/>
      <c r="D82" s="21"/>
      <c r="E82" s="13"/>
      <c r="F82" s="12"/>
      <c r="G82" s="13"/>
      <c r="H82" s="13">
        <v>15</v>
      </c>
      <c r="I82" s="13"/>
      <c r="J82" s="13"/>
      <c r="K82" s="13"/>
      <c r="L82" s="13"/>
      <c r="M82" s="13"/>
      <c r="N82" s="13"/>
      <c r="O82" s="13"/>
      <c r="P82" s="13"/>
      <c r="Q82" s="13"/>
      <c r="R82" s="13">
        <v>3</v>
      </c>
      <c r="S82" s="13"/>
      <c r="T82" s="12">
        <v>450</v>
      </c>
      <c r="U82" s="12"/>
      <c r="V82" s="13"/>
      <c r="W82" s="12"/>
      <c r="X82" s="12"/>
      <c r="Y82" s="13"/>
      <c r="Z82" s="13"/>
      <c r="AA82" s="12"/>
      <c r="AB82" s="12"/>
      <c r="AC82" s="12"/>
      <c r="AD82" s="13"/>
      <c r="AE82" s="13"/>
      <c r="AF82" s="13"/>
      <c r="AG82" s="13"/>
      <c r="AH82" s="13"/>
      <c r="AI82" s="13">
        <v>3</v>
      </c>
      <c r="AJ82" s="13"/>
      <c r="AK82" s="13"/>
      <c r="AL82" s="13" t="s">
        <v>121</v>
      </c>
      <c r="AM82" s="13">
        <v>15</v>
      </c>
      <c r="AN82" s="12"/>
      <c r="AO82" s="13"/>
      <c r="AP82" s="12"/>
      <c r="AQ82" s="12"/>
      <c r="AR82" s="13"/>
      <c r="AS82" s="13"/>
      <c r="AT82" s="13">
        <v>35</v>
      </c>
      <c r="AU82" s="13"/>
      <c r="AV82" s="13"/>
      <c r="AW82" s="13"/>
      <c r="AX82" s="13"/>
      <c r="AY82" s="13"/>
      <c r="AZ82" s="13"/>
      <c r="BA82" s="13">
        <v>12</v>
      </c>
      <c r="BB82" s="13"/>
      <c r="BC82" s="13"/>
      <c r="BD82" s="13"/>
      <c r="BE82" s="13"/>
      <c r="BF82" s="13"/>
      <c r="BG82" s="13"/>
      <c r="BH82" s="13">
        <v>3</v>
      </c>
      <c r="BI82" s="13"/>
      <c r="BJ82" s="13"/>
      <c r="BK82" s="13"/>
      <c r="BL82" s="13"/>
      <c r="BM82" s="13"/>
      <c r="BN82" s="13"/>
      <c r="BO82" s="13"/>
      <c r="BP82" s="13"/>
      <c r="BQ82" s="13">
        <v>9</v>
      </c>
      <c r="BR82" s="13">
        <v>18</v>
      </c>
      <c r="BS82" s="50">
        <f t="shared" si="9"/>
        <v>563</v>
      </c>
      <c r="BT82" s="57">
        <f t="shared" si="10"/>
        <v>11</v>
      </c>
      <c r="BU82" s="13">
        <v>50.7</v>
      </c>
      <c r="BV82" s="13"/>
      <c r="BW82" s="13"/>
      <c r="BX82" s="13"/>
      <c r="BY82" s="13"/>
      <c r="BZ82" s="13"/>
      <c r="CA82" s="12"/>
      <c r="CB82" s="13"/>
      <c r="CC82" s="13"/>
      <c r="CD82" s="13"/>
      <c r="CE82" s="13"/>
      <c r="CF82" s="13"/>
      <c r="CG82" s="4">
        <v>5.25</v>
      </c>
      <c r="CH82">
        <v>878.72</v>
      </c>
      <c r="CI82" s="5">
        <f>+CH82-CG82</f>
        <v>873.47</v>
      </c>
    </row>
    <row r="83" spans="1:86" ht="10.5" customHeight="1">
      <c r="A83" s="12" t="s">
        <v>145</v>
      </c>
      <c r="B83" s="20">
        <v>33900</v>
      </c>
      <c r="C83" s="70"/>
      <c r="D83" s="21"/>
      <c r="E83" s="13"/>
      <c r="F83" s="12"/>
      <c r="G83" s="13"/>
      <c r="H83" s="13">
        <v>3</v>
      </c>
      <c r="I83" s="13"/>
      <c r="J83" s="13"/>
      <c r="K83" s="13"/>
      <c r="L83" s="13"/>
      <c r="M83" s="13"/>
      <c r="N83" s="13"/>
      <c r="O83" s="13"/>
      <c r="P83" s="13">
        <v>3</v>
      </c>
      <c r="Q83" s="13"/>
      <c r="R83" s="13"/>
      <c r="S83" s="13"/>
      <c r="T83" s="12">
        <v>11</v>
      </c>
      <c r="U83" s="12"/>
      <c r="V83" s="13"/>
      <c r="W83" s="12">
        <v>7</v>
      </c>
      <c r="X83" s="12"/>
      <c r="Y83" s="13"/>
      <c r="Z83" s="13"/>
      <c r="AA83" s="12"/>
      <c r="AB83" s="12"/>
      <c r="AC83" s="12"/>
      <c r="AD83" s="13"/>
      <c r="AE83" s="13"/>
      <c r="AF83" s="13"/>
      <c r="AG83" s="13"/>
      <c r="AH83" s="13"/>
      <c r="AI83" s="13" t="s">
        <v>121</v>
      </c>
      <c r="AJ83" s="13"/>
      <c r="AK83" s="13"/>
      <c r="AL83" s="13" t="s">
        <v>121</v>
      </c>
      <c r="AM83" s="13"/>
      <c r="AN83" s="12"/>
      <c r="AO83" s="13"/>
      <c r="AP83" s="12"/>
      <c r="AQ83" s="12"/>
      <c r="AR83" s="13"/>
      <c r="AS83" s="13"/>
      <c r="AT83" s="13">
        <v>1</v>
      </c>
      <c r="AU83" s="13">
        <v>34</v>
      </c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>
        <v>5</v>
      </c>
      <c r="BS83" s="50">
        <f t="shared" si="9"/>
        <v>64</v>
      </c>
      <c r="BT83" s="57">
        <f t="shared" si="10"/>
        <v>9</v>
      </c>
      <c r="BU83" s="13">
        <v>45</v>
      </c>
      <c r="BV83" s="13"/>
      <c r="BW83" s="13"/>
      <c r="BX83" s="13"/>
      <c r="BY83" s="13"/>
      <c r="BZ83" s="13"/>
      <c r="CA83" s="12"/>
      <c r="CB83" s="13"/>
      <c r="CC83" s="13"/>
      <c r="CD83" s="13"/>
      <c r="CE83" s="13"/>
      <c r="CF83" s="13">
        <v>0.014</v>
      </c>
      <c r="CG83" s="4"/>
      <c r="CH83">
        <v>878.72</v>
      </c>
    </row>
    <row r="84" spans="1:86" ht="10.5" customHeight="1">
      <c r="A84" s="12" t="s">
        <v>145</v>
      </c>
      <c r="B84" s="20">
        <v>34282</v>
      </c>
      <c r="C84" s="70"/>
      <c r="D84" s="21"/>
      <c r="E84" s="13"/>
      <c r="F84" s="12"/>
      <c r="G84" s="13"/>
      <c r="H84" s="13">
        <v>4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2">
        <v>12</v>
      </c>
      <c r="U84" s="12"/>
      <c r="V84" s="13"/>
      <c r="W84" s="12"/>
      <c r="X84" s="12"/>
      <c r="Y84" s="13"/>
      <c r="Z84" s="13"/>
      <c r="AA84" s="12"/>
      <c r="AB84" s="12"/>
      <c r="AC84" s="12"/>
      <c r="AD84" s="13"/>
      <c r="AE84" s="13"/>
      <c r="AF84" s="13"/>
      <c r="AG84" s="13"/>
      <c r="AH84" s="13"/>
      <c r="AI84" s="13" t="s">
        <v>121</v>
      </c>
      <c r="AJ84" s="13"/>
      <c r="AK84" s="13"/>
      <c r="AL84" s="13">
        <v>2</v>
      </c>
      <c r="AM84" s="13"/>
      <c r="AN84" s="12"/>
      <c r="AO84" s="13"/>
      <c r="AP84" s="12"/>
      <c r="AQ84" s="12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>
        <v>5</v>
      </c>
      <c r="BS84" s="50">
        <f t="shared" si="9"/>
        <v>23</v>
      </c>
      <c r="BT84" s="57">
        <f t="shared" si="10"/>
        <v>5</v>
      </c>
      <c r="BU84" s="13">
        <v>30.7</v>
      </c>
      <c r="BV84" s="13"/>
      <c r="BW84" s="13"/>
      <c r="BX84" s="13"/>
      <c r="BY84" s="13"/>
      <c r="BZ84" s="13"/>
      <c r="CA84" s="12"/>
      <c r="CB84" s="13"/>
      <c r="CC84" s="13"/>
      <c r="CD84" s="13"/>
      <c r="CE84" s="13"/>
      <c r="CF84" s="13">
        <v>0.0198</v>
      </c>
      <c r="CG84" s="4"/>
      <c r="CH84">
        <v>878.72</v>
      </c>
    </row>
    <row r="85" spans="1:86" ht="10.5" customHeight="1">
      <c r="A85" s="12" t="s">
        <v>145</v>
      </c>
      <c r="B85" s="20">
        <v>34436</v>
      </c>
      <c r="C85" s="70"/>
      <c r="D85" s="21"/>
      <c r="E85" s="13"/>
      <c r="F85" s="12"/>
      <c r="G85" s="13"/>
      <c r="H85" s="13">
        <v>4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2">
        <v>3</v>
      </c>
      <c r="U85" s="12"/>
      <c r="V85" s="13"/>
      <c r="W85" s="12"/>
      <c r="X85" s="12"/>
      <c r="Y85" s="13"/>
      <c r="Z85" s="13"/>
      <c r="AA85" s="12"/>
      <c r="AB85" s="12"/>
      <c r="AC85" s="12"/>
      <c r="AD85" s="13"/>
      <c r="AE85" s="13"/>
      <c r="AF85" s="13"/>
      <c r="AG85" s="13"/>
      <c r="AH85" s="13"/>
      <c r="AI85" s="13" t="s">
        <v>121</v>
      </c>
      <c r="AJ85" s="13"/>
      <c r="AK85" s="13"/>
      <c r="AL85" s="13">
        <v>0.9</v>
      </c>
      <c r="AM85" s="13"/>
      <c r="AN85" s="12"/>
      <c r="AO85" s="13"/>
      <c r="AP85" s="12"/>
      <c r="AQ85" s="12"/>
      <c r="AR85" s="13"/>
      <c r="AS85" s="13"/>
      <c r="AT85" s="13">
        <v>0.7</v>
      </c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>
        <v>0.7</v>
      </c>
      <c r="BI85" s="13"/>
      <c r="BJ85" s="13"/>
      <c r="BK85" s="13"/>
      <c r="BL85" s="13"/>
      <c r="BM85" s="13"/>
      <c r="BN85" s="13"/>
      <c r="BO85" s="13"/>
      <c r="BP85" s="13"/>
      <c r="BQ85" s="13"/>
      <c r="BR85" s="13">
        <v>8</v>
      </c>
      <c r="BS85" s="50">
        <f t="shared" si="9"/>
        <v>17.299999999999997</v>
      </c>
      <c r="BT85" s="57">
        <f t="shared" si="10"/>
        <v>7</v>
      </c>
      <c r="BU85" s="13">
        <v>16</v>
      </c>
      <c r="BV85" s="13"/>
      <c r="BW85" s="13"/>
      <c r="BX85" s="13"/>
      <c r="BY85" s="13"/>
      <c r="BZ85" s="13"/>
      <c r="CA85" s="12"/>
      <c r="CB85" s="13"/>
      <c r="CC85" s="13"/>
      <c r="CD85" s="13"/>
      <c r="CE85" s="13"/>
      <c r="CF85" s="13">
        <v>0.0036</v>
      </c>
      <c r="CG85" s="4"/>
      <c r="CH85">
        <v>878.72</v>
      </c>
    </row>
    <row r="86" spans="1:86" ht="10.5" customHeight="1">
      <c r="A86" s="12" t="s">
        <v>145</v>
      </c>
      <c r="B86" s="20">
        <v>34528</v>
      </c>
      <c r="C86" s="70"/>
      <c r="D86" s="21" t="s">
        <v>117</v>
      </c>
      <c r="E86" s="13"/>
      <c r="F86" s="12"/>
      <c r="G86" s="13"/>
      <c r="H86" s="13">
        <v>4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2"/>
      <c r="U86" s="12"/>
      <c r="V86" s="13"/>
      <c r="W86" s="12"/>
      <c r="X86" s="12"/>
      <c r="Y86" s="13"/>
      <c r="Z86" s="13"/>
      <c r="AA86" s="12"/>
      <c r="AB86" s="12"/>
      <c r="AC86" s="12"/>
      <c r="AD86" s="13"/>
      <c r="AE86" s="13"/>
      <c r="AF86" s="13"/>
      <c r="AG86" s="13"/>
      <c r="AH86" s="13"/>
      <c r="AI86" s="13" t="s">
        <v>121</v>
      </c>
      <c r="AJ86" s="13"/>
      <c r="AK86" s="13"/>
      <c r="AL86" s="13" t="s">
        <v>121</v>
      </c>
      <c r="AM86" s="13"/>
      <c r="AN86" s="12"/>
      <c r="AO86" s="13"/>
      <c r="AP86" s="12"/>
      <c r="AQ86" s="12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>
        <v>4</v>
      </c>
      <c r="BS86" s="50">
        <f t="shared" si="9"/>
        <v>8</v>
      </c>
      <c r="BT86" s="57">
        <f t="shared" si="10"/>
        <v>4</v>
      </c>
      <c r="BU86" s="13">
        <v>20.4</v>
      </c>
      <c r="BV86" s="13"/>
      <c r="BW86" s="13"/>
      <c r="BX86" s="13"/>
      <c r="BY86" s="13"/>
      <c r="BZ86" s="13"/>
      <c r="CA86" s="12"/>
      <c r="CB86" s="13"/>
      <c r="CC86" s="13"/>
      <c r="CD86" s="13"/>
      <c r="CE86" s="13"/>
      <c r="CF86" s="13">
        <v>0.0108</v>
      </c>
      <c r="CG86" s="4"/>
      <c r="CH86">
        <v>878.72</v>
      </c>
    </row>
    <row r="87" spans="1:86" ht="10.5" customHeight="1">
      <c r="A87" s="12" t="s">
        <v>145</v>
      </c>
      <c r="B87" s="20">
        <v>34978</v>
      </c>
      <c r="C87" s="70"/>
      <c r="D87" s="21" t="s">
        <v>117</v>
      </c>
      <c r="E87" s="13"/>
      <c r="F87" s="12"/>
      <c r="G87" s="13"/>
      <c r="H87" s="13">
        <v>3</v>
      </c>
      <c r="I87" s="13"/>
      <c r="J87" s="13"/>
      <c r="K87" s="13"/>
      <c r="L87" s="13"/>
      <c r="M87" s="13"/>
      <c r="N87" s="13"/>
      <c r="O87" s="13"/>
      <c r="P87" s="13"/>
      <c r="Q87" s="13"/>
      <c r="R87" s="13">
        <v>0.3</v>
      </c>
      <c r="S87" s="13"/>
      <c r="T87" s="12">
        <v>0.6</v>
      </c>
      <c r="U87" s="12"/>
      <c r="V87" s="13"/>
      <c r="W87" s="12">
        <v>0.1</v>
      </c>
      <c r="X87" s="12"/>
      <c r="Y87" s="13"/>
      <c r="Z87" s="13"/>
      <c r="AA87" s="12"/>
      <c r="AB87" s="12"/>
      <c r="AC87" s="12"/>
      <c r="AD87" s="13"/>
      <c r="AE87" s="13"/>
      <c r="AF87" s="13"/>
      <c r="AG87" s="13"/>
      <c r="AH87" s="13">
        <v>0.3</v>
      </c>
      <c r="AI87" s="13">
        <v>1</v>
      </c>
      <c r="AJ87" s="13"/>
      <c r="AK87" s="13">
        <v>0.2</v>
      </c>
      <c r="AL87" s="13">
        <v>0.9</v>
      </c>
      <c r="AM87" s="13"/>
      <c r="AN87" s="12"/>
      <c r="AO87" s="13"/>
      <c r="AP87" s="12"/>
      <c r="AQ87" s="12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>
        <v>0.2</v>
      </c>
      <c r="BI87" s="13"/>
      <c r="BJ87" s="13"/>
      <c r="BK87" s="13">
        <v>0.1</v>
      </c>
      <c r="BL87" s="13"/>
      <c r="BM87" s="13"/>
      <c r="BN87" s="13"/>
      <c r="BO87" s="13"/>
      <c r="BP87" s="13"/>
      <c r="BQ87" s="13"/>
      <c r="BR87" s="13">
        <v>3</v>
      </c>
      <c r="BS87" s="50">
        <f t="shared" si="9"/>
        <v>9.7</v>
      </c>
      <c r="BT87" s="57">
        <f t="shared" si="10"/>
        <v>11</v>
      </c>
      <c r="BU87" s="13"/>
      <c r="BV87" s="13"/>
      <c r="BW87" s="13"/>
      <c r="BX87" s="13"/>
      <c r="BY87" s="13"/>
      <c r="BZ87" s="13"/>
      <c r="CA87" s="12"/>
      <c r="CB87" s="13"/>
      <c r="CC87" s="13"/>
      <c r="CD87" s="13"/>
      <c r="CE87" s="13"/>
      <c r="CF87" s="13"/>
      <c r="CG87" s="4"/>
      <c r="CH87">
        <v>878.72</v>
      </c>
    </row>
    <row r="88" spans="1:89" ht="10.5" customHeight="1">
      <c r="A88" s="12" t="s">
        <v>145</v>
      </c>
      <c r="B88" s="20">
        <v>35355</v>
      </c>
      <c r="C88" s="70"/>
      <c r="D88" s="21" t="s">
        <v>118</v>
      </c>
      <c r="E88" s="13" t="s">
        <v>146</v>
      </c>
      <c r="F88" s="12"/>
      <c r="G88" s="13"/>
      <c r="H88" s="13">
        <v>1.4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2"/>
      <c r="U88" s="12"/>
      <c r="V88" s="13"/>
      <c r="W88" s="12"/>
      <c r="X88" s="12">
        <v>8.2</v>
      </c>
      <c r="Y88" s="13"/>
      <c r="Z88" s="13"/>
      <c r="AA88" s="12"/>
      <c r="AB88" s="12"/>
      <c r="AC88" s="12"/>
      <c r="AD88" s="13"/>
      <c r="AE88" s="13"/>
      <c r="AF88" s="13"/>
      <c r="AG88" s="13"/>
      <c r="AH88" s="13"/>
      <c r="AI88" s="13" t="s">
        <v>121</v>
      </c>
      <c r="AJ88" s="13"/>
      <c r="AK88" s="13"/>
      <c r="AL88" s="13">
        <v>0.3</v>
      </c>
      <c r="AM88" s="13"/>
      <c r="AN88" s="12"/>
      <c r="AO88" s="13"/>
      <c r="AP88" s="12"/>
      <c r="AQ88" s="12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>
        <v>1.6</v>
      </c>
      <c r="BS88" s="50">
        <f t="shared" si="9"/>
        <v>11.5</v>
      </c>
      <c r="BT88" s="57">
        <f t="shared" si="10"/>
        <v>6</v>
      </c>
      <c r="BU88" s="13"/>
      <c r="BV88" s="13"/>
      <c r="BW88" s="13"/>
      <c r="BX88" s="13"/>
      <c r="BY88" s="13"/>
      <c r="BZ88" s="13"/>
      <c r="CA88" s="12"/>
      <c r="CB88" s="13"/>
      <c r="CC88" s="13"/>
      <c r="CD88" s="13"/>
      <c r="CE88" s="13"/>
      <c r="CF88" s="13"/>
      <c r="CG88" s="4">
        <v>3.71</v>
      </c>
      <c r="CH88">
        <v>878.72</v>
      </c>
      <c r="CI88" s="5">
        <f aca="true" t="shared" si="11" ref="CI88:CI93">+CH88-CG88</f>
        <v>875.01</v>
      </c>
      <c r="CK88" s="6">
        <v>4</v>
      </c>
    </row>
    <row r="89" spans="1:94" ht="10.5" customHeight="1">
      <c r="A89" s="12" t="s">
        <v>145</v>
      </c>
      <c r="B89" s="20">
        <v>35534</v>
      </c>
      <c r="C89" s="70"/>
      <c r="D89" s="21" t="s">
        <v>118</v>
      </c>
      <c r="E89" s="13"/>
      <c r="F89" s="12"/>
      <c r="G89" s="13"/>
      <c r="H89" s="13">
        <v>1.7</v>
      </c>
      <c r="I89" s="13"/>
      <c r="J89" s="13"/>
      <c r="K89" s="13"/>
      <c r="L89" s="13"/>
      <c r="M89" s="13"/>
      <c r="N89" s="13"/>
      <c r="O89" s="13"/>
      <c r="P89" s="13"/>
      <c r="Q89" s="13"/>
      <c r="R89" s="13">
        <v>0.2</v>
      </c>
      <c r="S89" s="13"/>
      <c r="T89" s="12"/>
      <c r="U89" s="12"/>
      <c r="V89" s="13"/>
      <c r="W89" s="12"/>
      <c r="X89" s="12">
        <v>9.9</v>
      </c>
      <c r="Y89" s="13"/>
      <c r="Z89" s="13"/>
      <c r="AA89" s="12"/>
      <c r="AB89" s="12"/>
      <c r="AC89" s="12"/>
      <c r="AD89" s="13"/>
      <c r="AE89" s="13"/>
      <c r="AF89" s="13"/>
      <c r="AG89" s="13"/>
      <c r="AH89" s="13">
        <v>0.2</v>
      </c>
      <c r="AI89" s="13"/>
      <c r="AJ89" s="13"/>
      <c r="AK89" s="13"/>
      <c r="AL89" s="13">
        <v>0.7</v>
      </c>
      <c r="AM89" s="13"/>
      <c r="AN89" s="12"/>
      <c r="AO89" s="13"/>
      <c r="AP89" s="12"/>
      <c r="AQ89" s="12"/>
      <c r="AR89" s="13"/>
      <c r="AS89" s="13"/>
      <c r="AT89" s="13">
        <v>0.7</v>
      </c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>
        <v>1.8</v>
      </c>
      <c r="BS89" s="50">
        <f t="shared" si="9"/>
        <v>15.2</v>
      </c>
      <c r="BT89" s="57">
        <f t="shared" si="10"/>
        <v>7</v>
      </c>
      <c r="BU89" s="13"/>
      <c r="BV89" s="13"/>
      <c r="BW89" s="13"/>
      <c r="BX89" s="13"/>
      <c r="BY89" s="13"/>
      <c r="BZ89" s="13"/>
      <c r="CA89" s="12"/>
      <c r="CB89" s="13"/>
      <c r="CC89" s="13"/>
      <c r="CD89" s="13"/>
      <c r="CE89" s="13"/>
      <c r="CF89" s="13"/>
      <c r="CG89" s="44">
        <v>3.64</v>
      </c>
      <c r="CH89">
        <v>878.72</v>
      </c>
      <c r="CI89" s="5">
        <f t="shared" si="11"/>
        <v>875.08</v>
      </c>
      <c r="CJ89" s="38">
        <v>0.4</v>
      </c>
      <c r="CK89" s="40">
        <v>3.2</v>
      </c>
      <c r="CL89" s="40">
        <v>705</v>
      </c>
      <c r="CM89" s="38">
        <v>7.13</v>
      </c>
      <c r="CN89" s="72"/>
      <c r="CO89" s="72"/>
      <c r="CP89" s="72"/>
    </row>
    <row r="90" spans="1:94" ht="10.5" customHeight="1">
      <c r="A90" s="12" t="s">
        <v>145</v>
      </c>
      <c r="B90" s="20">
        <v>35628</v>
      </c>
      <c r="C90" s="70"/>
      <c r="D90" s="21" t="s">
        <v>118</v>
      </c>
      <c r="E90" s="13"/>
      <c r="F90" s="12"/>
      <c r="G90" s="13"/>
      <c r="H90" s="13">
        <v>1.3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2"/>
      <c r="U90" s="12"/>
      <c r="V90" s="13"/>
      <c r="W90" s="12"/>
      <c r="X90" s="12">
        <v>9.1</v>
      </c>
      <c r="Y90" s="13"/>
      <c r="Z90" s="13"/>
      <c r="AA90" s="12"/>
      <c r="AB90" s="12"/>
      <c r="AC90" s="12"/>
      <c r="AD90" s="13"/>
      <c r="AE90" s="13"/>
      <c r="AF90" s="13"/>
      <c r="AG90" s="13"/>
      <c r="AH90" s="13">
        <v>0.2</v>
      </c>
      <c r="AI90" s="13"/>
      <c r="AJ90" s="13"/>
      <c r="AK90" s="13"/>
      <c r="AL90" s="13">
        <v>0.6</v>
      </c>
      <c r="AM90" s="13"/>
      <c r="AN90" s="12"/>
      <c r="AO90" s="13"/>
      <c r="AP90" s="12"/>
      <c r="AQ90" s="12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>
        <v>2.4</v>
      </c>
      <c r="BS90" s="50">
        <f t="shared" si="9"/>
        <v>13.6</v>
      </c>
      <c r="BT90" s="57">
        <f t="shared" si="10"/>
        <v>5</v>
      </c>
      <c r="BU90" s="13">
        <v>9.3</v>
      </c>
      <c r="BV90" s="13" t="s">
        <v>120</v>
      </c>
      <c r="BW90" s="13" t="s">
        <v>121</v>
      </c>
      <c r="BX90" s="13" t="s">
        <v>121</v>
      </c>
      <c r="BY90" s="13" t="s">
        <v>121</v>
      </c>
      <c r="BZ90" s="13"/>
      <c r="CA90" s="12">
        <v>8.5</v>
      </c>
      <c r="CB90" s="13" t="s">
        <v>121</v>
      </c>
      <c r="CC90" s="13">
        <v>0.68</v>
      </c>
      <c r="CD90" s="13" t="s">
        <v>121</v>
      </c>
      <c r="CE90" s="13" t="s">
        <v>120</v>
      </c>
      <c r="CF90" s="13" t="s">
        <v>121</v>
      </c>
      <c r="CG90" s="45">
        <v>3.54</v>
      </c>
      <c r="CH90">
        <v>878.72</v>
      </c>
      <c r="CI90" s="5">
        <f t="shared" si="11"/>
        <v>875.1800000000001</v>
      </c>
      <c r="CJ90" s="38">
        <v>0.1</v>
      </c>
      <c r="CK90" s="40">
        <v>6</v>
      </c>
      <c r="CL90" s="40">
        <v>717</v>
      </c>
      <c r="CM90" s="38">
        <v>7.02</v>
      </c>
      <c r="CN90" s="72"/>
      <c r="CO90" s="72"/>
      <c r="CP90" s="72"/>
    </row>
    <row r="91" spans="1:94" ht="10.5" customHeight="1">
      <c r="A91" s="12" t="s">
        <v>145</v>
      </c>
      <c r="B91" s="20">
        <v>35713</v>
      </c>
      <c r="C91" s="70"/>
      <c r="D91" s="21" t="s">
        <v>118</v>
      </c>
      <c r="E91" s="13"/>
      <c r="F91" s="12"/>
      <c r="G91" s="13"/>
      <c r="H91" s="13">
        <v>1.3</v>
      </c>
      <c r="I91" s="13"/>
      <c r="J91" s="13"/>
      <c r="K91" s="13"/>
      <c r="L91" s="13"/>
      <c r="M91" s="13"/>
      <c r="N91" s="13"/>
      <c r="O91" s="13"/>
      <c r="P91" s="13"/>
      <c r="Q91" s="13"/>
      <c r="R91" s="13">
        <v>0.2</v>
      </c>
      <c r="S91" s="13"/>
      <c r="T91" s="12"/>
      <c r="U91" s="12"/>
      <c r="V91" s="13"/>
      <c r="W91" s="12"/>
      <c r="X91" s="12">
        <v>6.9</v>
      </c>
      <c r="Y91" s="13"/>
      <c r="Z91" s="13"/>
      <c r="AA91" s="12"/>
      <c r="AB91" s="12"/>
      <c r="AC91" s="12"/>
      <c r="AD91" s="13"/>
      <c r="AE91" s="13"/>
      <c r="AF91" s="13"/>
      <c r="AG91" s="13"/>
      <c r="AH91" s="13">
        <v>0.2</v>
      </c>
      <c r="AI91" s="13"/>
      <c r="AJ91" s="13"/>
      <c r="AK91" s="13">
        <v>0.2</v>
      </c>
      <c r="AL91" s="13">
        <v>0.4</v>
      </c>
      <c r="AM91" s="13"/>
      <c r="AN91" s="12"/>
      <c r="AO91" s="13"/>
      <c r="AP91" s="12"/>
      <c r="AQ91" s="12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>
        <v>1.9</v>
      </c>
      <c r="BS91" s="50">
        <f t="shared" si="9"/>
        <v>11.1</v>
      </c>
      <c r="BT91" s="57">
        <f t="shared" si="10"/>
        <v>7</v>
      </c>
      <c r="BU91" s="13"/>
      <c r="BV91" s="13"/>
      <c r="BW91" s="13"/>
      <c r="BX91" s="13"/>
      <c r="BY91" s="13"/>
      <c r="BZ91" s="13"/>
      <c r="CA91" s="12"/>
      <c r="CB91" s="13"/>
      <c r="CC91" s="13"/>
      <c r="CD91" s="13"/>
      <c r="CE91" s="13"/>
      <c r="CF91" s="13"/>
      <c r="CG91" s="45">
        <v>3.54</v>
      </c>
      <c r="CH91">
        <v>878.72</v>
      </c>
      <c r="CI91" s="5">
        <f t="shared" si="11"/>
        <v>875.1800000000001</v>
      </c>
      <c r="CJ91" s="38">
        <v>0.2</v>
      </c>
      <c r="CK91" s="40">
        <v>3.7</v>
      </c>
      <c r="CL91" s="40">
        <v>810</v>
      </c>
      <c r="CM91" s="38">
        <v>7.02</v>
      </c>
      <c r="CN91" s="72"/>
      <c r="CO91" s="72"/>
      <c r="CP91" s="72"/>
    </row>
    <row r="92" spans="1:94" ht="10.5" customHeight="1">
      <c r="A92" s="12" t="s">
        <v>145</v>
      </c>
      <c r="B92" s="20">
        <v>35902</v>
      </c>
      <c r="C92" s="70"/>
      <c r="D92" s="21" t="s">
        <v>118</v>
      </c>
      <c r="E92" s="13"/>
      <c r="F92" s="12"/>
      <c r="G92" s="13"/>
      <c r="H92" s="13">
        <v>1.1</v>
      </c>
      <c r="I92" s="13"/>
      <c r="J92" s="13"/>
      <c r="K92" s="13"/>
      <c r="L92" s="13"/>
      <c r="M92" s="13"/>
      <c r="N92" s="13"/>
      <c r="O92" s="13"/>
      <c r="P92" s="13"/>
      <c r="Q92" s="13"/>
      <c r="R92" s="13">
        <v>0.2</v>
      </c>
      <c r="S92" s="13"/>
      <c r="T92" s="12"/>
      <c r="U92" s="12"/>
      <c r="V92" s="13"/>
      <c r="W92" s="12"/>
      <c r="X92" s="12">
        <v>7.5</v>
      </c>
      <c r="Y92" s="13"/>
      <c r="Z92" s="13"/>
      <c r="AA92" s="12"/>
      <c r="AB92" s="12"/>
      <c r="AC92" s="12"/>
      <c r="AD92" s="13"/>
      <c r="AE92" s="13"/>
      <c r="AF92" s="13"/>
      <c r="AG92" s="13"/>
      <c r="AH92" s="13">
        <v>0.3</v>
      </c>
      <c r="AI92" s="13"/>
      <c r="AJ92" s="13"/>
      <c r="AK92" s="13"/>
      <c r="AL92" s="13">
        <v>0.5</v>
      </c>
      <c r="AM92" s="13"/>
      <c r="AN92" s="12"/>
      <c r="AO92" s="13"/>
      <c r="AP92" s="12"/>
      <c r="AQ92" s="12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>
        <v>0.2</v>
      </c>
      <c r="BI92" s="13"/>
      <c r="BJ92" s="13"/>
      <c r="BK92" s="13"/>
      <c r="BL92" s="13"/>
      <c r="BM92" s="13"/>
      <c r="BN92" s="13"/>
      <c r="BO92" s="13"/>
      <c r="BP92" s="13"/>
      <c r="BQ92" s="13"/>
      <c r="BR92" s="13">
        <v>1.7</v>
      </c>
      <c r="BS92" s="50">
        <f t="shared" si="9"/>
        <v>11.5</v>
      </c>
      <c r="BT92" s="57">
        <f t="shared" si="10"/>
        <v>7</v>
      </c>
      <c r="BU92" s="13"/>
      <c r="BV92" s="13"/>
      <c r="BW92" s="13"/>
      <c r="BX92" s="13"/>
      <c r="BY92" s="13"/>
      <c r="BZ92" s="13"/>
      <c r="CA92" s="12"/>
      <c r="CB92" s="13"/>
      <c r="CC92" s="13"/>
      <c r="CD92" s="13"/>
      <c r="CE92" s="13"/>
      <c r="CF92" s="13"/>
      <c r="CG92" s="47">
        <v>3.69</v>
      </c>
      <c r="CH92">
        <v>878.72</v>
      </c>
      <c r="CI92" s="5">
        <f t="shared" si="11"/>
        <v>875.03</v>
      </c>
      <c r="CJ92" s="38">
        <v>0.2</v>
      </c>
      <c r="CK92" s="40">
        <v>3</v>
      </c>
      <c r="CL92" s="40">
        <v>604</v>
      </c>
      <c r="CM92" s="38">
        <v>7.01</v>
      </c>
      <c r="CN92" s="72"/>
      <c r="CO92" s="72"/>
      <c r="CP92" s="72"/>
    </row>
    <row r="93" spans="1:109" ht="10.5" customHeight="1">
      <c r="A93" s="12" t="s">
        <v>145</v>
      </c>
      <c r="B93" s="20">
        <v>36031</v>
      </c>
      <c r="C93" s="70">
        <v>9825491</v>
      </c>
      <c r="D93" s="21" t="s">
        <v>118</v>
      </c>
      <c r="E93" s="13"/>
      <c r="F93" s="12"/>
      <c r="G93" s="13"/>
      <c r="H93" s="13">
        <v>0.5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2"/>
      <c r="U93" s="12"/>
      <c r="V93" s="13"/>
      <c r="W93" s="12"/>
      <c r="X93" s="12">
        <v>4.3</v>
      </c>
      <c r="Y93" s="13"/>
      <c r="Z93" s="13"/>
      <c r="AA93" s="12"/>
      <c r="AB93" s="12"/>
      <c r="AC93" s="12"/>
      <c r="AD93" s="13"/>
      <c r="AE93" s="13"/>
      <c r="AF93" s="13"/>
      <c r="AG93" s="13"/>
      <c r="AH93" s="13"/>
      <c r="AI93" s="13"/>
      <c r="AJ93" s="13"/>
      <c r="AK93" s="13"/>
      <c r="AL93" s="13">
        <v>0.2</v>
      </c>
      <c r="AM93" s="13"/>
      <c r="AN93" s="12"/>
      <c r="AO93" s="13"/>
      <c r="AP93" s="12"/>
      <c r="AQ93" s="12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>
        <v>0.9</v>
      </c>
      <c r="BS93" s="50">
        <f t="shared" si="9"/>
        <v>5.9</v>
      </c>
      <c r="BT93" s="57">
        <f t="shared" si="10"/>
        <v>4</v>
      </c>
      <c r="BU93" s="13">
        <v>5</v>
      </c>
      <c r="BV93" s="13" t="s">
        <v>120</v>
      </c>
      <c r="BW93" s="13" t="s">
        <v>121</v>
      </c>
      <c r="BX93" s="13" t="s">
        <v>121</v>
      </c>
      <c r="BY93" s="13" t="s">
        <v>121</v>
      </c>
      <c r="BZ93" s="13"/>
      <c r="CA93" s="13">
        <v>6.39</v>
      </c>
      <c r="CB93" s="13">
        <v>1.1</v>
      </c>
      <c r="CC93" s="13">
        <v>0.72</v>
      </c>
      <c r="CD93" s="13" t="s">
        <v>121</v>
      </c>
      <c r="CE93" s="13" t="s">
        <v>120</v>
      </c>
      <c r="CF93" s="13" t="s">
        <v>121</v>
      </c>
      <c r="CG93" s="47">
        <v>3.8</v>
      </c>
      <c r="CH93">
        <v>878.72</v>
      </c>
      <c r="CI93" s="5">
        <f t="shared" si="11"/>
        <v>874.9200000000001</v>
      </c>
      <c r="CJ93" s="38">
        <v>1.6</v>
      </c>
      <c r="CK93" s="40">
        <v>0.9</v>
      </c>
      <c r="CL93" s="40">
        <v>595</v>
      </c>
      <c r="CM93" s="38">
        <v>6.77</v>
      </c>
      <c r="CN93" s="72">
        <v>7.5</v>
      </c>
      <c r="CO93" s="72" t="s">
        <v>122</v>
      </c>
      <c r="CP93" s="72" t="s">
        <v>123</v>
      </c>
      <c r="CS93" s="6">
        <v>380</v>
      </c>
      <c r="CT93" s="6">
        <v>18</v>
      </c>
      <c r="CU93" s="6">
        <v>410</v>
      </c>
      <c r="CV93" s="6">
        <v>1.9</v>
      </c>
      <c r="CW93" s="6" t="s">
        <v>121</v>
      </c>
      <c r="CX93" s="6">
        <v>0.05</v>
      </c>
      <c r="CY93" s="6">
        <v>0.02</v>
      </c>
      <c r="DA93" s="6">
        <v>0.05</v>
      </c>
      <c r="DC93" s="6">
        <v>0.44</v>
      </c>
      <c r="DD93" s="6">
        <v>0.48</v>
      </c>
      <c r="DE93" s="66">
        <v>0.469</v>
      </c>
    </row>
    <row r="94" spans="1:94" ht="10.5" customHeight="1">
      <c r="A94" s="12" t="s">
        <v>145</v>
      </c>
      <c r="B94" s="20">
        <v>36075</v>
      </c>
      <c r="C94" s="70">
        <v>9831650</v>
      </c>
      <c r="D94" s="21" t="s">
        <v>118</v>
      </c>
      <c r="E94" s="13"/>
      <c r="F94" s="12"/>
      <c r="G94" s="13"/>
      <c r="H94" s="13">
        <v>0.8</v>
      </c>
      <c r="I94" s="13"/>
      <c r="J94" s="13"/>
      <c r="K94" s="13"/>
      <c r="L94" s="13"/>
      <c r="M94" s="13"/>
      <c r="N94" s="13"/>
      <c r="O94" s="13"/>
      <c r="P94" s="13"/>
      <c r="Q94" s="13"/>
      <c r="R94" s="13">
        <v>0.2</v>
      </c>
      <c r="S94" s="13"/>
      <c r="T94" s="12"/>
      <c r="U94" s="12"/>
      <c r="V94" s="13"/>
      <c r="W94" s="12"/>
      <c r="X94" s="12">
        <v>3.2</v>
      </c>
      <c r="Y94" s="13"/>
      <c r="Z94" s="13"/>
      <c r="AA94" s="12"/>
      <c r="AB94" s="12"/>
      <c r="AC94" s="12"/>
      <c r="AD94" s="13"/>
      <c r="AE94" s="13"/>
      <c r="AF94" s="13"/>
      <c r="AG94" s="13"/>
      <c r="AH94" s="13"/>
      <c r="AI94" s="13"/>
      <c r="AJ94" s="13"/>
      <c r="AK94" s="13"/>
      <c r="AL94" s="13">
        <v>0.2</v>
      </c>
      <c r="AM94" s="13"/>
      <c r="AN94" s="12"/>
      <c r="AO94" s="13"/>
      <c r="AP94" s="12"/>
      <c r="AQ94" s="12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>
        <v>0.9</v>
      </c>
      <c r="BS94" s="50">
        <f t="shared" si="9"/>
        <v>5.300000000000001</v>
      </c>
      <c r="BT94" s="57">
        <f t="shared" si="10"/>
        <v>5</v>
      </c>
      <c r="BU94" s="13"/>
      <c r="BV94" s="13"/>
      <c r="BW94" s="13"/>
      <c r="BX94" s="13"/>
      <c r="BY94" s="13"/>
      <c r="BZ94" s="13"/>
      <c r="CA94" s="12"/>
      <c r="CB94" s="13"/>
      <c r="CC94" s="13"/>
      <c r="CD94" s="13"/>
      <c r="CE94" s="13"/>
      <c r="CF94" s="13"/>
      <c r="CG94" s="47"/>
      <c r="CH94"/>
      <c r="CJ94" s="38">
        <v>0.8</v>
      </c>
      <c r="CK94" s="40">
        <v>1.4</v>
      </c>
      <c r="CL94" s="40">
        <v>590</v>
      </c>
      <c r="CM94" s="38">
        <v>6.34</v>
      </c>
      <c r="CN94" s="72"/>
      <c r="CO94" s="72"/>
      <c r="CP94" s="72"/>
    </row>
    <row r="95" spans="1:107" ht="10.5" customHeight="1">
      <c r="A95" s="12" t="s">
        <v>145</v>
      </c>
      <c r="B95" s="20">
        <v>36362</v>
      </c>
      <c r="C95" s="70">
        <v>9924011</v>
      </c>
      <c r="D95" s="21" t="s">
        <v>118</v>
      </c>
      <c r="E95" s="13"/>
      <c r="F95" s="12"/>
      <c r="G95" s="13"/>
      <c r="H95" s="13">
        <v>0.3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2"/>
      <c r="U95" s="12"/>
      <c r="V95" s="13"/>
      <c r="W95" s="12"/>
      <c r="X95" s="12">
        <v>3.1</v>
      </c>
      <c r="Y95" s="13"/>
      <c r="Z95" s="13"/>
      <c r="AA95" s="12"/>
      <c r="AB95" s="12"/>
      <c r="AC95" s="12"/>
      <c r="AD95" s="13"/>
      <c r="AE95" s="13"/>
      <c r="AF95" s="13"/>
      <c r="AG95" s="13"/>
      <c r="AH95" s="13"/>
      <c r="AI95" s="13"/>
      <c r="AJ95" s="13"/>
      <c r="AK95" s="13"/>
      <c r="AL95" s="13">
        <v>0.1</v>
      </c>
      <c r="AM95" s="13"/>
      <c r="AN95" s="12"/>
      <c r="AO95" s="13"/>
      <c r="AP95" s="12"/>
      <c r="AQ95" s="12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>
        <v>0.3</v>
      </c>
      <c r="BS95" s="50">
        <f>IF(COUNTA(A95)=1,IF(SUM(E95:BR95)=0,"ND",SUM(E95:BR95))," ")</f>
        <v>3.8</v>
      </c>
      <c r="BT95" s="57">
        <f>COUNTA(E95:BR95)</f>
        <v>4</v>
      </c>
      <c r="BU95" s="13">
        <v>3.8</v>
      </c>
      <c r="BV95" s="13"/>
      <c r="BW95" s="13" t="s">
        <v>124</v>
      </c>
      <c r="BX95" s="13" t="s">
        <v>125</v>
      </c>
      <c r="BY95" s="13" t="s">
        <v>126</v>
      </c>
      <c r="BZ95" s="13"/>
      <c r="CA95" s="13">
        <v>8.8</v>
      </c>
      <c r="CB95" s="13">
        <v>2.3</v>
      </c>
      <c r="CC95" s="13">
        <v>0.89</v>
      </c>
      <c r="CD95" s="13" t="s">
        <v>128</v>
      </c>
      <c r="CE95" s="13"/>
      <c r="CF95" s="13" t="s">
        <v>129</v>
      </c>
      <c r="CG95" s="47">
        <v>3.82</v>
      </c>
      <c r="CH95">
        <v>878.72</v>
      </c>
      <c r="CI95" s="5">
        <f>+CH95-CG95</f>
        <v>874.9</v>
      </c>
      <c r="CJ95" s="38">
        <v>0.6</v>
      </c>
      <c r="CK95" s="40">
        <v>1.5</v>
      </c>
      <c r="CL95" s="40">
        <v>643</v>
      </c>
      <c r="CM95" s="38">
        <v>6.93</v>
      </c>
      <c r="CN95" s="72"/>
      <c r="CO95" s="72"/>
      <c r="CP95" s="72"/>
      <c r="CS95" s="6">
        <v>340</v>
      </c>
      <c r="CT95" s="6">
        <v>33</v>
      </c>
      <c r="CU95" s="6">
        <v>380</v>
      </c>
      <c r="CV95" s="6">
        <v>1.6</v>
      </c>
      <c r="CW95" s="6" t="s">
        <v>141</v>
      </c>
      <c r="DA95" s="6" t="s">
        <v>130</v>
      </c>
      <c r="DC95" s="6">
        <v>0.3</v>
      </c>
    </row>
    <row r="96" spans="1:94" ht="10.5" customHeight="1">
      <c r="A96" s="12" t="s">
        <v>145</v>
      </c>
      <c r="B96" s="20">
        <v>36486</v>
      </c>
      <c r="C96" s="70">
        <v>9940896</v>
      </c>
      <c r="D96" s="21" t="s">
        <v>118</v>
      </c>
      <c r="E96" s="13"/>
      <c r="F96" s="12"/>
      <c r="G96" s="13"/>
      <c r="H96" s="13">
        <v>0.4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2"/>
      <c r="U96" s="12"/>
      <c r="V96" s="13"/>
      <c r="W96" s="12"/>
      <c r="X96" s="12">
        <v>3.7</v>
      </c>
      <c r="Y96" s="13"/>
      <c r="Z96" s="13"/>
      <c r="AA96" s="12"/>
      <c r="AB96" s="12"/>
      <c r="AC96" s="12"/>
      <c r="AD96" s="13"/>
      <c r="AE96" s="13"/>
      <c r="AF96" s="13"/>
      <c r="AG96" s="13"/>
      <c r="AH96" s="13"/>
      <c r="AI96" s="13"/>
      <c r="AJ96" s="13"/>
      <c r="AK96" s="13"/>
      <c r="AL96" s="13">
        <v>0.2</v>
      </c>
      <c r="AM96" s="13"/>
      <c r="AN96" s="12"/>
      <c r="AO96" s="13"/>
      <c r="AP96" s="12"/>
      <c r="AQ96" s="12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>
        <v>0.4</v>
      </c>
      <c r="BS96" s="50">
        <f>IF(COUNTA(A96)=1,IF(SUM(E96:BR96)=0,"ND",SUM(E96:BR96))," ")</f>
        <v>4.700000000000001</v>
      </c>
      <c r="BT96" s="57">
        <f>COUNTA(E96:BR96)</f>
        <v>4</v>
      </c>
      <c r="BU96" s="13"/>
      <c r="BV96" s="13"/>
      <c r="BW96" s="13"/>
      <c r="BX96" s="13"/>
      <c r="BY96" s="13"/>
      <c r="BZ96" s="13"/>
      <c r="CA96" s="12"/>
      <c r="CB96" s="13"/>
      <c r="CC96" s="13"/>
      <c r="CD96" s="13"/>
      <c r="CE96" s="13"/>
      <c r="CF96" s="13"/>
      <c r="CG96" s="47">
        <v>4.16</v>
      </c>
      <c r="CH96">
        <v>878.72</v>
      </c>
      <c r="CI96" s="5">
        <f>+CH96-CG96</f>
        <v>874.5600000000001</v>
      </c>
      <c r="CJ96" s="38">
        <v>0.6</v>
      </c>
      <c r="CK96" s="40">
        <v>5.3</v>
      </c>
      <c r="CL96" s="40">
        <v>461</v>
      </c>
      <c r="CM96" s="38">
        <v>7.09</v>
      </c>
      <c r="CN96" s="72"/>
      <c r="CO96" s="72"/>
      <c r="CP96" s="72"/>
    </row>
    <row r="97" spans="1:94" ht="10.5" customHeight="1">
      <c r="A97" s="12" t="s">
        <v>145</v>
      </c>
      <c r="B97" s="20">
        <v>36663</v>
      </c>
      <c r="C97" s="70">
        <v>200012218</v>
      </c>
      <c r="D97" s="21" t="s">
        <v>118</v>
      </c>
      <c r="E97" s="13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2"/>
      <c r="U97" s="12"/>
      <c r="V97" s="13"/>
      <c r="W97" s="12"/>
      <c r="X97" s="12">
        <v>2.7</v>
      </c>
      <c r="Y97" s="13"/>
      <c r="Z97" s="13"/>
      <c r="AA97" s="12"/>
      <c r="AB97" s="12"/>
      <c r="AC97" s="12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2"/>
      <c r="AO97" s="13"/>
      <c r="AP97" s="12"/>
      <c r="AQ97" s="12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>
        <v>0.3</v>
      </c>
      <c r="BS97" s="50">
        <f>IF(COUNTA(A97)=1,IF(SUM(E97:BR97)=0,"ND",SUM(E97:BR97))," ")</f>
        <v>3</v>
      </c>
      <c r="BT97" s="57">
        <f>COUNTA(E97:BR97)</f>
        <v>2</v>
      </c>
      <c r="BU97" s="13"/>
      <c r="BV97" s="13"/>
      <c r="BW97" s="13"/>
      <c r="BX97" s="13"/>
      <c r="BY97" s="13"/>
      <c r="BZ97" s="13"/>
      <c r="CA97" s="12"/>
      <c r="CB97" s="13"/>
      <c r="CC97" s="13"/>
      <c r="CD97" s="13"/>
      <c r="CE97" s="13"/>
      <c r="CF97" s="13"/>
      <c r="CG97" s="47">
        <v>4.18</v>
      </c>
      <c r="CH97">
        <v>878.72</v>
      </c>
      <c r="CI97" s="5">
        <f>+CH97-CG97</f>
        <v>874.5400000000001</v>
      </c>
      <c r="CJ97" s="38">
        <v>0.9</v>
      </c>
      <c r="CK97" s="40">
        <v>4.8</v>
      </c>
      <c r="CL97" s="40">
        <v>539</v>
      </c>
      <c r="CM97" s="38">
        <v>7.06</v>
      </c>
      <c r="CN97" s="72"/>
      <c r="CO97" s="72"/>
      <c r="CP97" s="72"/>
    </row>
    <row r="98" spans="1:107" ht="10.5" customHeight="1">
      <c r="A98" s="12" t="s">
        <v>145</v>
      </c>
      <c r="B98" s="20">
        <v>36724</v>
      </c>
      <c r="C98" s="70">
        <v>200022096</v>
      </c>
      <c r="D98" s="21" t="s">
        <v>118</v>
      </c>
      <c r="E98" s="13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2"/>
      <c r="U98" s="12"/>
      <c r="V98" s="13"/>
      <c r="W98" s="12"/>
      <c r="X98" s="12">
        <v>2.2</v>
      </c>
      <c r="Y98" s="13"/>
      <c r="Z98" s="13"/>
      <c r="AA98" s="12"/>
      <c r="AB98" s="12"/>
      <c r="AC98" s="12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2"/>
      <c r="AO98" s="13"/>
      <c r="AP98" s="12"/>
      <c r="AQ98" s="12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>
        <v>0.3</v>
      </c>
      <c r="BS98" s="50">
        <f>IF(COUNTA(A98)=1,IF(SUM(E98:BR98)=0,"ND",SUM(E98:BR98))," ")</f>
        <v>2.5</v>
      </c>
      <c r="BT98" s="57">
        <f>COUNTA(E98:BR98)</f>
        <v>2</v>
      </c>
      <c r="BU98" s="13">
        <v>4.4</v>
      </c>
      <c r="BV98" s="13" t="s">
        <v>120</v>
      </c>
      <c r="BW98" s="13" t="s">
        <v>241</v>
      </c>
      <c r="BX98" s="13" t="s">
        <v>242</v>
      </c>
      <c r="BY98" s="13" t="s">
        <v>126</v>
      </c>
      <c r="BZ98" s="13" t="s">
        <v>120</v>
      </c>
      <c r="CA98" s="12">
        <v>7.2</v>
      </c>
      <c r="CB98" s="13" t="s">
        <v>243</v>
      </c>
      <c r="CC98" s="13">
        <v>0.64</v>
      </c>
      <c r="CD98" s="13" t="s">
        <v>128</v>
      </c>
      <c r="CE98" s="13" t="s">
        <v>120</v>
      </c>
      <c r="CF98" s="13" t="s">
        <v>129</v>
      </c>
      <c r="CG98" s="47">
        <v>4.7</v>
      </c>
      <c r="CH98">
        <v>878.72</v>
      </c>
      <c r="CI98" s="5">
        <f>+CH98-CG98</f>
        <v>874.02</v>
      </c>
      <c r="CJ98" s="38">
        <v>0.7</v>
      </c>
      <c r="CK98" s="39">
        <v>3.4</v>
      </c>
      <c r="CL98" s="40">
        <v>561</v>
      </c>
      <c r="CM98" s="38">
        <v>6.91</v>
      </c>
      <c r="CN98" s="72"/>
      <c r="CO98" s="72"/>
      <c r="CP98" s="72"/>
      <c r="CS98" s="6">
        <v>310</v>
      </c>
      <c r="CT98" s="6">
        <v>20</v>
      </c>
      <c r="CU98" s="6">
        <v>340</v>
      </c>
      <c r="CV98" s="6">
        <v>1.5</v>
      </c>
      <c r="CW98" s="6" t="s">
        <v>244</v>
      </c>
      <c r="DA98" s="6" t="s">
        <v>130</v>
      </c>
      <c r="DC98" s="6">
        <v>0.17</v>
      </c>
    </row>
    <row r="99" spans="1:94" ht="10.5" customHeight="1">
      <c r="A99" s="12" t="s">
        <v>145</v>
      </c>
      <c r="B99" s="20">
        <v>36798</v>
      </c>
      <c r="C99" s="70">
        <v>200031876</v>
      </c>
      <c r="D99" s="21" t="s">
        <v>118</v>
      </c>
      <c r="E99" s="13"/>
      <c r="F99" s="12"/>
      <c r="G99" s="13"/>
      <c r="H99" s="13">
        <v>0.5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2"/>
      <c r="U99" s="12"/>
      <c r="V99" s="13"/>
      <c r="W99" s="12"/>
      <c r="X99" s="12">
        <v>5.2</v>
      </c>
      <c r="Y99" s="13"/>
      <c r="Z99" s="13"/>
      <c r="AA99" s="12"/>
      <c r="AB99" s="12"/>
      <c r="AC99" s="12"/>
      <c r="AD99" s="13"/>
      <c r="AE99" s="13"/>
      <c r="AF99" s="13"/>
      <c r="AG99" s="13"/>
      <c r="AH99" s="13">
        <v>0.2</v>
      </c>
      <c r="AI99" s="13"/>
      <c r="AJ99" s="13"/>
      <c r="AK99" s="13"/>
      <c r="AL99" s="13">
        <v>0.3</v>
      </c>
      <c r="AM99" s="13"/>
      <c r="AN99" s="12"/>
      <c r="AO99" s="13"/>
      <c r="AP99" s="12"/>
      <c r="AQ99" s="12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>
        <v>1.2</v>
      </c>
      <c r="BS99" s="50">
        <f>IF(COUNTA(A99)=1,IF(SUM(E99:BR99)=0,"ND",SUM(E99:BR99))," ")</f>
        <v>7.4</v>
      </c>
      <c r="BT99" s="57">
        <f>COUNTA(E99:BR99)</f>
        <v>5</v>
      </c>
      <c r="BU99" s="13"/>
      <c r="BV99" s="13"/>
      <c r="BW99" s="13"/>
      <c r="BX99" s="13"/>
      <c r="BY99" s="13"/>
      <c r="BZ99" s="13"/>
      <c r="CA99" s="12"/>
      <c r="CB99" s="13"/>
      <c r="CC99" s="13"/>
      <c r="CD99" s="13"/>
      <c r="CE99" s="13"/>
      <c r="CF99" s="13"/>
      <c r="CG99" s="47">
        <v>5.01</v>
      </c>
      <c r="CH99">
        <v>878.72</v>
      </c>
      <c r="CI99" s="5">
        <f>+CH99-CG99</f>
        <v>873.71</v>
      </c>
      <c r="CJ99" s="73">
        <v>1.7</v>
      </c>
      <c r="CK99" s="74">
        <v>3.9</v>
      </c>
      <c r="CL99" s="75">
        <v>658</v>
      </c>
      <c r="CM99" s="73">
        <v>6.83</v>
      </c>
      <c r="CN99" s="72"/>
      <c r="CO99" s="72"/>
      <c r="CP99" s="72"/>
    </row>
    <row r="100" spans="1:86" ht="10.5" customHeight="1">
      <c r="A100" s="12"/>
      <c r="B100" s="20"/>
      <c r="C100" s="70"/>
      <c r="D100" s="21"/>
      <c r="E100" s="13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2"/>
      <c r="U100" s="12"/>
      <c r="V100" s="13"/>
      <c r="W100" s="12"/>
      <c r="X100" s="12"/>
      <c r="Y100" s="13"/>
      <c r="Z100" s="13"/>
      <c r="AA100" s="12"/>
      <c r="AB100" s="12"/>
      <c r="AC100" s="12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2"/>
      <c r="AO100" s="13"/>
      <c r="AP100" s="12"/>
      <c r="AQ100" s="12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U100" s="13"/>
      <c r="BV100" s="13"/>
      <c r="BW100" s="13"/>
      <c r="BX100" s="13"/>
      <c r="BY100" s="13"/>
      <c r="BZ100" s="13"/>
      <c r="CA100" s="12"/>
      <c r="CB100" s="13"/>
      <c r="CC100" s="13"/>
      <c r="CD100" s="13"/>
      <c r="CE100" s="13"/>
      <c r="CF100" s="13"/>
      <c r="CG100" s="4"/>
      <c r="CH100" s="4"/>
    </row>
    <row r="101" spans="1:86" ht="10.5" customHeight="1">
      <c r="A101" s="12"/>
      <c r="B101" s="20"/>
      <c r="C101" s="70"/>
      <c r="D101" s="21"/>
      <c r="E101" s="13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2"/>
      <c r="U101" s="12"/>
      <c r="V101" s="13"/>
      <c r="W101" s="12"/>
      <c r="X101" s="12"/>
      <c r="Y101" s="13"/>
      <c r="Z101" s="13"/>
      <c r="AA101" s="12"/>
      <c r="AB101" s="12"/>
      <c r="AC101" s="12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2"/>
      <c r="AO101" s="13"/>
      <c r="AP101" s="12"/>
      <c r="AQ101" s="12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50" t="str">
        <f aca="true" t="shared" si="12" ref="BS101:BS118">IF(COUNTA(A101)=1,IF(SUM(E101:BR101)=0,"ND",SUM(E101:BR101))," ")</f>
        <v> </v>
      </c>
      <c r="BU101" s="13"/>
      <c r="BV101" s="13"/>
      <c r="BW101" s="13"/>
      <c r="BX101" s="13"/>
      <c r="BY101" s="13"/>
      <c r="BZ101" s="13"/>
      <c r="CA101" s="12"/>
      <c r="CB101" s="13"/>
      <c r="CC101" s="13"/>
      <c r="CD101" s="13"/>
      <c r="CE101" s="13"/>
      <c r="CF101" s="13"/>
      <c r="CG101" s="4"/>
      <c r="CH101" s="4"/>
    </row>
    <row r="102" spans="1:86" ht="10.5" customHeight="1">
      <c r="A102" s="12" t="s">
        <v>147</v>
      </c>
      <c r="B102" s="20">
        <v>31782</v>
      </c>
      <c r="C102" s="70"/>
      <c r="D102" s="21"/>
      <c r="E102" s="13"/>
      <c r="F102" s="12"/>
      <c r="G102" s="13"/>
      <c r="H102" s="13">
        <v>8.2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2">
        <v>21</v>
      </c>
      <c r="U102" s="12"/>
      <c r="V102" s="13"/>
      <c r="W102" s="12"/>
      <c r="X102" s="12"/>
      <c r="Y102" s="13"/>
      <c r="Z102" s="13"/>
      <c r="AA102" s="12"/>
      <c r="AB102" s="12"/>
      <c r="AC102" s="12"/>
      <c r="AD102" s="13"/>
      <c r="AE102" s="13"/>
      <c r="AF102" s="13"/>
      <c r="AG102" s="13"/>
      <c r="AH102" s="13">
        <v>3</v>
      </c>
      <c r="AI102" s="13" t="s">
        <v>121</v>
      </c>
      <c r="AJ102" s="13"/>
      <c r="AK102" s="13"/>
      <c r="AL102" s="13"/>
      <c r="AM102" s="13"/>
      <c r="AN102" s="12"/>
      <c r="AO102" s="13"/>
      <c r="AP102" s="12"/>
      <c r="AQ102" s="12"/>
      <c r="AR102" s="13"/>
      <c r="AS102" s="13"/>
      <c r="AT102" s="13">
        <v>63</v>
      </c>
      <c r="AU102" s="13"/>
      <c r="AV102" s="13"/>
      <c r="AW102" s="13"/>
      <c r="AX102" s="13"/>
      <c r="AY102" s="13"/>
      <c r="AZ102" s="13"/>
      <c r="BA102" s="13">
        <v>6.1</v>
      </c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>
        <v>49</v>
      </c>
      <c r="BS102" s="50">
        <f t="shared" si="12"/>
        <v>150.3</v>
      </c>
      <c r="BT102" s="57">
        <f t="shared" si="10"/>
        <v>7</v>
      </c>
      <c r="BU102" s="13">
        <v>141</v>
      </c>
      <c r="BV102" s="13"/>
      <c r="BW102" s="13"/>
      <c r="BX102" s="13">
        <v>10</v>
      </c>
      <c r="BY102" s="13"/>
      <c r="BZ102" s="13"/>
      <c r="CA102" s="12">
        <v>25.6</v>
      </c>
      <c r="CB102" s="13"/>
      <c r="CC102" s="13">
        <v>1.03</v>
      </c>
      <c r="CD102" s="13"/>
      <c r="CE102" s="13"/>
      <c r="CF102" s="13">
        <v>0.047</v>
      </c>
      <c r="CG102" s="4"/>
      <c r="CH102">
        <v>882.94</v>
      </c>
    </row>
    <row r="103" spans="1:86" ht="10.5" customHeight="1">
      <c r="A103" s="12" t="s">
        <v>147</v>
      </c>
      <c r="B103" s="20">
        <v>31903</v>
      </c>
      <c r="C103" s="70"/>
      <c r="D103" s="21"/>
      <c r="E103" s="13">
        <v>25</v>
      </c>
      <c r="F103" s="12"/>
      <c r="G103" s="13"/>
      <c r="H103" s="13">
        <v>9</v>
      </c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2">
        <v>17</v>
      </c>
      <c r="U103" s="12"/>
      <c r="V103" s="13"/>
      <c r="W103" s="12"/>
      <c r="X103" s="12"/>
      <c r="Y103" s="13"/>
      <c r="Z103" s="13"/>
      <c r="AA103" s="12"/>
      <c r="AB103" s="12"/>
      <c r="AC103" s="12"/>
      <c r="AD103" s="13"/>
      <c r="AE103" s="13"/>
      <c r="AF103" s="13"/>
      <c r="AG103" s="13"/>
      <c r="AH103" s="13">
        <v>6</v>
      </c>
      <c r="AI103" s="13" t="s">
        <v>121</v>
      </c>
      <c r="AJ103" s="13"/>
      <c r="AK103" s="13"/>
      <c r="AL103" s="13"/>
      <c r="AM103" s="13"/>
      <c r="AN103" s="12"/>
      <c r="AO103" s="13"/>
      <c r="AP103" s="12"/>
      <c r="AQ103" s="12"/>
      <c r="AR103" s="13"/>
      <c r="AS103" s="13"/>
      <c r="AT103" s="13">
        <v>71</v>
      </c>
      <c r="AU103" s="13"/>
      <c r="AV103" s="13"/>
      <c r="AW103" s="13"/>
      <c r="AX103" s="13"/>
      <c r="AY103" s="13"/>
      <c r="AZ103" s="13"/>
      <c r="BA103" s="13">
        <v>7</v>
      </c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>
        <v>73</v>
      </c>
      <c r="BS103" s="50">
        <f t="shared" si="12"/>
        <v>208</v>
      </c>
      <c r="BT103" s="57">
        <f aca="true" t="shared" si="13" ref="BT103:BT126">COUNTA(E103:BR103)</f>
        <v>8</v>
      </c>
      <c r="BU103" s="13">
        <v>131</v>
      </c>
      <c r="BV103" s="13"/>
      <c r="BW103" s="13"/>
      <c r="BX103" s="13"/>
      <c r="BY103" s="13"/>
      <c r="BZ103" s="13"/>
      <c r="CA103" s="12">
        <v>30.6</v>
      </c>
      <c r="CB103" s="13"/>
      <c r="CC103" s="13">
        <v>1.16</v>
      </c>
      <c r="CD103" s="13"/>
      <c r="CE103" s="13"/>
      <c r="CF103" s="13"/>
      <c r="CG103" s="4"/>
      <c r="CH103">
        <v>882.94</v>
      </c>
    </row>
    <row r="104" spans="1:87" ht="10.5" customHeight="1">
      <c r="A104" s="12" t="s">
        <v>147</v>
      </c>
      <c r="B104" s="20">
        <v>32827</v>
      </c>
      <c r="C104" s="70"/>
      <c r="D104" s="21"/>
      <c r="E104" s="13">
        <v>8</v>
      </c>
      <c r="F104" s="12"/>
      <c r="G104" s="13"/>
      <c r="H104" s="13">
        <v>13</v>
      </c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2">
        <v>46</v>
      </c>
      <c r="U104" s="12"/>
      <c r="V104" s="13"/>
      <c r="W104" s="12"/>
      <c r="X104" s="12"/>
      <c r="Y104" s="13"/>
      <c r="Z104" s="13"/>
      <c r="AA104" s="12"/>
      <c r="AB104" s="12"/>
      <c r="AC104" s="12"/>
      <c r="AD104" s="13"/>
      <c r="AE104" s="13"/>
      <c r="AF104" s="13"/>
      <c r="AG104" s="13"/>
      <c r="AH104" s="13">
        <v>6</v>
      </c>
      <c r="AI104" s="13">
        <v>3</v>
      </c>
      <c r="AJ104" s="13"/>
      <c r="AK104" s="13"/>
      <c r="AL104" s="13"/>
      <c r="AM104" s="13">
        <v>2</v>
      </c>
      <c r="AN104" s="12"/>
      <c r="AO104" s="13"/>
      <c r="AP104" s="12"/>
      <c r="AQ104" s="12"/>
      <c r="AR104" s="13"/>
      <c r="AS104" s="13"/>
      <c r="AT104" s="13">
        <v>44</v>
      </c>
      <c r="AU104" s="13"/>
      <c r="AV104" s="13"/>
      <c r="AW104" s="13"/>
      <c r="AX104" s="13"/>
      <c r="AY104" s="13"/>
      <c r="AZ104" s="13"/>
      <c r="BA104" s="13">
        <v>7</v>
      </c>
      <c r="BB104" s="13"/>
      <c r="BC104" s="13"/>
      <c r="BD104" s="13"/>
      <c r="BE104" s="13"/>
      <c r="BF104" s="13"/>
      <c r="BG104" s="13"/>
      <c r="BH104" s="13">
        <v>3</v>
      </c>
      <c r="BI104" s="13"/>
      <c r="BJ104" s="13"/>
      <c r="BK104" s="13"/>
      <c r="BL104" s="13"/>
      <c r="BM104" s="13"/>
      <c r="BN104" s="13"/>
      <c r="BO104" s="13"/>
      <c r="BP104" s="13"/>
      <c r="BQ104" s="13"/>
      <c r="BR104" s="13">
        <v>58</v>
      </c>
      <c r="BS104" s="50">
        <f t="shared" si="12"/>
        <v>190</v>
      </c>
      <c r="BT104" s="57">
        <f t="shared" si="13"/>
        <v>10</v>
      </c>
      <c r="BU104" s="13">
        <v>160</v>
      </c>
      <c r="BV104" s="13"/>
      <c r="BW104" s="13"/>
      <c r="BX104" s="13"/>
      <c r="BY104" s="13"/>
      <c r="BZ104" s="13"/>
      <c r="CA104" s="12"/>
      <c r="CB104" s="13"/>
      <c r="CC104" s="13"/>
      <c r="CD104" s="13"/>
      <c r="CE104" s="13"/>
      <c r="CF104" s="13"/>
      <c r="CG104" s="4">
        <v>9.82</v>
      </c>
      <c r="CH104">
        <v>882.94</v>
      </c>
      <c r="CI104" s="5">
        <f>+CH104-CG104</f>
        <v>873.12</v>
      </c>
    </row>
    <row r="105" spans="1:87" ht="10.5" customHeight="1">
      <c r="A105" s="12" t="s">
        <v>147</v>
      </c>
      <c r="B105" s="20">
        <v>32895</v>
      </c>
      <c r="C105" s="70"/>
      <c r="D105" s="21"/>
      <c r="E105" s="13"/>
      <c r="F105" s="12"/>
      <c r="G105" s="13"/>
      <c r="H105" s="13">
        <v>19</v>
      </c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2">
        <v>59</v>
      </c>
      <c r="U105" s="12"/>
      <c r="V105" s="13"/>
      <c r="W105" s="12"/>
      <c r="X105" s="12"/>
      <c r="Y105" s="13"/>
      <c r="Z105" s="13"/>
      <c r="AA105" s="12"/>
      <c r="AB105" s="12"/>
      <c r="AC105" s="12"/>
      <c r="AD105" s="13"/>
      <c r="AE105" s="13"/>
      <c r="AF105" s="13"/>
      <c r="AG105" s="13"/>
      <c r="AH105" s="13">
        <v>7</v>
      </c>
      <c r="AI105" s="13">
        <v>5</v>
      </c>
      <c r="AJ105" s="13"/>
      <c r="AK105" s="13"/>
      <c r="AL105" s="13"/>
      <c r="AM105" s="13"/>
      <c r="AN105" s="12"/>
      <c r="AO105" s="13"/>
      <c r="AP105" s="12"/>
      <c r="AQ105" s="12"/>
      <c r="AR105" s="13"/>
      <c r="AS105" s="13"/>
      <c r="AT105" s="13">
        <v>82</v>
      </c>
      <c r="AU105" s="13"/>
      <c r="AV105" s="13"/>
      <c r="AW105" s="13"/>
      <c r="AX105" s="13"/>
      <c r="AY105" s="13"/>
      <c r="AZ105" s="13"/>
      <c r="BA105" s="13">
        <v>12</v>
      </c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>
        <v>49</v>
      </c>
      <c r="BS105" s="50">
        <f t="shared" si="12"/>
        <v>233</v>
      </c>
      <c r="BT105" s="57">
        <f t="shared" si="13"/>
        <v>7</v>
      </c>
      <c r="BU105" s="13">
        <v>212</v>
      </c>
      <c r="BV105" s="13"/>
      <c r="BW105" s="13"/>
      <c r="BX105" s="13"/>
      <c r="BY105" s="13"/>
      <c r="BZ105" s="13"/>
      <c r="CA105" s="12"/>
      <c r="CB105" s="13"/>
      <c r="CC105" s="13"/>
      <c r="CD105" s="13"/>
      <c r="CE105" s="13"/>
      <c r="CF105" s="13"/>
      <c r="CG105" s="4">
        <v>10.25</v>
      </c>
      <c r="CH105">
        <v>882.94</v>
      </c>
      <c r="CI105" s="5">
        <f>+CH105-CG105</f>
        <v>872.69</v>
      </c>
    </row>
    <row r="106" spans="1:86" ht="10.5" customHeight="1">
      <c r="A106" s="12" t="s">
        <v>147</v>
      </c>
      <c r="B106" s="20">
        <v>33892</v>
      </c>
      <c r="C106" s="70"/>
      <c r="D106" s="21"/>
      <c r="E106" s="13"/>
      <c r="F106" s="12"/>
      <c r="G106" s="13"/>
      <c r="H106" s="13">
        <v>260</v>
      </c>
      <c r="I106" s="13"/>
      <c r="J106" s="13"/>
      <c r="K106" s="13"/>
      <c r="L106" s="13"/>
      <c r="M106" s="13"/>
      <c r="N106" s="13"/>
      <c r="O106" s="13"/>
      <c r="P106" s="13">
        <v>2</v>
      </c>
      <c r="Q106" s="13"/>
      <c r="R106" s="13"/>
      <c r="S106" s="13"/>
      <c r="T106" s="12">
        <v>17</v>
      </c>
      <c r="U106" s="12"/>
      <c r="V106" s="13"/>
      <c r="W106" s="12"/>
      <c r="X106" s="12"/>
      <c r="Y106" s="13"/>
      <c r="Z106" s="13"/>
      <c r="AA106" s="12"/>
      <c r="AB106" s="12"/>
      <c r="AC106" s="12"/>
      <c r="AD106" s="13"/>
      <c r="AE106" s="13"/>
      <c r="AF106" s="13"/>
      <c r="AG106" s="13"/>
      <c r="AH106" s="13">
        <v>2</v>
      </c>
      <c r="AI106" s="13" t="s">
        <v>121</v>
      </c>
      <c r="AJ106" s="13"/>
      <c r="AK106" s="13"/>
      <c r="AL106" s="13"/>
      <c r="AM106" s="13"/>
      <c r="AN106" s="12"/>
      <c r="AO106" s="13"/>
      <c r="AP106" s="12"/>
      <c r="AQ106" s="12"/>
      <c r="AR106" s="13"/>
      <c r="AS106" s="13"/>
      <c r="AT106" s="13">
        <v>57</v>
      </c>
      <c r="AU106" s="13">
        <v>130</v>
      </c>
      <c r="AV106" s="13"/>
      <c r="AW106" s="13"/>
      <c r="AX106" s="13"/>
      <c r="AY106" s="13"/>
      <c r="AZ106" s="13"/>
      <c r="BA106" s="13">
        <v>4</v>
      </c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>
        <v>19</v>
      </c>
      <c r="BS106" s="50">
        <f t="shared" si="12"/>
        <v>491</v>
      </c>
      <c r="BT106" s="57">
        <f t="shared" si="13"/>
        <v>9</v>
      </c>
      <c r="BU106" s="13">
        <v>182</v>
      </c>
      <c r="BV106" s="13"/>
      <c r="BW106" s="13"/>
      <c r="BX106" s="13"/>
      <c r="BY106" s="13"/>
      <c r="BZ106" s="13"/>
      <c r="CA106" s="12"/>
      <c r="CB106" s="13"/>
      <c r="CC106" s="13"/>
      <c r="CD106" s="13"/>
      <c r="CE106" s="13"/>
      <c r="CF106" s="13">
        <v>0.0388</v>
      </c>
      <c r="CG106" s="4"/>
      <c r="CH106">
        <v>882.94</v>
      </c>
    </row>
    <row r="107" spans="1:86" ht="10.5" customHeight="1">
      <c r="A107" s="12" t="s">
        <v>147</v>
      </c>
      <c r="B107" s="20">
        <v>34277</v>
      </c>
      <c r="C107" s="70"/>
      <c r="D107" s="21"/>
      <c r="E107" s="13">
        <v>4</v>
      </c>
      <c r="F107" s="12"/>
      <c r="G107" s="13"/>
      <c r="H107" s="13">
        <v>80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2">
        <v>11</v>
      </c>
      <c r="U107" s="12"/>
      <c r="V107" s="13"/>
      <c r="W107" s="12"/>
      <c r="X107" s="12"/>
      <c r="Y107" s="13"/>
      <c r="Z107" s="13"/>
      <c r="AA107" s="12"/>
      <c r="AB107" s="12"/>
      <c r="AC107" s="12"/>
      <c r="AD107" s="13"/>
      <c r="AE107" s="13"/>
      <c r="AF107" s="13"/>
      <c r="AG107" s="13"/>
      <c r="AH107" s="13"/>
      <c r="AI107" s="13" t="s">
        <v>121</v>
      </c>
      <c r="AJ107" s="13"/>
      <c r="AK107" s="13"/>
      <c r="AL107" s="13"/>
      <c r="AM107" s="13"/>
      <c r="AN107" s="12"/>
      <c r="AO107" s="13"/>
      <c r="AP107" s="12"/>
      <c r="AQ107" s="12"/>
      <c r="AR107" s="13"/>
      <c r="AS107" s="13"/>
      <c r="AT107" s="13">
        <v>50</v>
      </c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>
        <v>13</v>
      </c>
      <c r="BS107" s="50">
        <f t="shared" si="12"/>
        <v>158</v>
      </c>
      <c r="BT107" s="57">
        <f t="shared" si="13"/>
        <v>6</v>
      </c>
      <c r="BU107" s="13">
        <v>94.5</v>
      </c>
      <c r="BV107" s="13"/>
      <c r="BW107" s="13"/>
      <c r="BX107" s="13"/>
      <c r="BY107" s="13"/>
      <c r="BZ107" s="13"/>
      <c r="CA107" s="12"/>
      <c r="CB107" s="13"/>
      <c r="CC107" s="13"/>
      <c r="CD107" s="13"/>
      <c r="CE107" s="13"/>
      <c r="CF107" s="13">
        <v>0.0163</v>
      </c>
      <c r="CG107" s="4"/>
      <c r="CH107">
        <v>882.94</v>
      </c>
    </row>
    <row r="108" spans="1:86" ht="10.5" customHeight="1">
      <c r="A108" s="12" t="s">
        <v>147</v>
      </c>
      <c r="B108" s="20">
        <v>34436</v>
      </c>
      <c r="C108" s="70"/>
      <c r="D108" s="21"/>
      <c r="E108" s="13"/>
      <c r="F108" s="12"/>
      <c r="G108" s="13"/>
      <c r="H108" s="13">
        <v>40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2">
        <v>4</v>
      </c>
      <c r="U108" s="12"/>
      <c r="V108" s="13"/>
      <c r="W108" s="12"/>
      <c r="X108" s="12"/>
      <c r="Y108" s="13"/>
      <c r="Z108" s="13"/>
      <c r="AA108" s="12"/>
      <c r="AB108" s="12"/>
      <c r="AC108" s="12"/>
      <c r="AD108" s="13"/>
      <c r="AE108" s="13"/>
      <c r="AF108" s="13"/>
      <c r="AG108" s="13"/>
      <c r="AH108" s="13"/>
      <c r="AI108" s="13" t="s">
        <v>121</v>
      </c>
      <c r="AJ108" s="13"/>
      <c r="AK108" s="13"/>
      <c r="AL108" s="13"/>
      <c r="AM108" s="13"/>
      <c r="AN108" s="12"/>
      <c r="AO108" s="13"/>
      <c r="AP108" s="12"/>
      <c r="AQ108" s="12"/>
      <c r="AR108" s="13"/>
      <c r="AS108" s="13"/>
      <c r="AT108" s="13">
        <v>31</v>
      </c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>
        <v>0.6</v>
      </c>
      <c r="BI108" s="13"/>
      <c r="BJ108" s="13"/>
      <c r="BK108" s="13"/>
      <c r="BL108" s="13"/>
      <c r="BM108" s="13"/>
      <c r="BN108" s="13"/>
      <c r="BO108" s="13"/>
      <c r="BP108" s="13"/>
      <c r="BQ108" s="13"/>
      <c r="BR108" s="13">
        <v>12</v>
      </c>
      <c r="BS108" s="50">
        <f t="shared" si="12"/>
        <v>87.6</v>
      </c>
      <c r="BT108" s="57">
        <f t="shared" si="13"/>
        <v>6</v>
      </c>
      <c r="BU108" s="13">
        <v>129</v>
      </c>
      <c r="BV108" s="13"/>
      <c r="BW108" s="13"/>
      <c r="BX108" s="13"/>
      <c r="BY108" s="13"/>
      <c r="BZ108" s="13"/>
      <c r="CA108" s="12"/>
      <c r="CB108" s="13"/>
      <c r="CC108" s="13"/>
      <c r="CD108" s="13"/>
      <c r="CE108" s="13"/>
      <c r="CF108" s="13">
        <v>0.0119</v>
      </c>
      <c r="CG108" s="4"/>
      <c r="CH108">
        <v>882.94</v>
      </c>
    </row>
    <row r="109" spans="1:86" ht="10.5" customHeight="1">
      <c r="A109" s="12" t="s">
        <v>147</v>
      </c>
      <c r="B109" s="20">
        <v>34527</v>
      </c>
      <c r="C109" s="70"/>
      <c r="D109" s="21" t="s">
        <v>117</v>
      </c>
      <c r="E109" s="13"/>
      <c r="F109" s="12"/>
      <c r="G109" s="13"/>
      <c r="H109" s="13">
        <v>23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2"/>
      <c r="U109" s="12"/>
      <c r="V109" s="13"/>
      <c r="W109" s="12"/>
      <c r="X109" s="12"/>
      <c r="Y109" s="13"/>
      <c r="Z109" s="13"/>
      <c r="AA109" s="12"/>
      <c r="AB109" s="12"/>
      <c r="AC109" s="12"/>
      <c r="AD109" s="13"/>
      <c r="AE109" s="13"/>
      <c r="AF109" s="13"/>
      <c r="AG109" s="13"/>
      <c r="AH109" s="13"/>
      <c r="AI109" s="13" t="s">
        <v>121</v>
      </c>
      <c r="AJ109" s="13"/>
      <c r="AK109" s="13"/>
      <c r="AL109" s="13"/>
      <c r="AM109" s="13"/>
      <c r="AN109" s="12"/>
      <c r="AO109" s="13"/>
      <c r="AP109" s="12"/>
      <c r="AQ109" s="12"/>
      <c r="AR109" s="13"/>
      <c r="AS109" s="13"/>
      <c r="AT109" s="13">
        <v>20</v>
      </c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>
        <v>6</v>
      </c>
      <c r="BS109" s="50">
        <f t="shared" si="12"/>
        <v>49</v>
      </c>
      <c r="BT109" s="57">
        <f t="shared" si="13"/>
        <v>4</v>
      </c>
      <c r="BU109" s="13">
        <v>217</v>
      </c>
      <c r="BV109" s="13"/>
      <c r="BW109" s="13"/>
      <c r="BX109" s="13"/>
      <c r="BY109" s="13"/>
      <c r="BZ109" s="13"/>
      <c r="CA109" s="12"/>
      <c r="CB109" s="13"/>
      <c r="CC109" s="13"/>
      <c r="CD109" s="13"/>
      <c r="CE109" s="13"/>
      <c r="CF109" s="13">
        <v>0.0323</v>
      </c>
      <c r="CG109" s="4"/>
      <c r="CH109">
        <v>882.94</v>
      </c>
    </row>
    <row r="110" spans="1:86" ht="10.5" customHeight="1">
      <c r="A110" s="12" t="s">
        <v>147</v>
      </c>
      <c r="B110" s="20">
        <v>34978</v>
      </c>
      <c r="C110" s="70"/>
      <c r="D110" s="21" t="s">
        <v>117</v>
      </c>
      <c r="E110" s="13"/>
      <c r="F110" s="12"/>
      <c r="G110" s="13"/>
      <c r="H110" s="13">
        <v>7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>
        <v>0.1</v>
      </c>
      <c r="S110" s="13"/>
      <c r="T110" s="12">
        <v>0.8</v>
      </c>
      <c r="U110" s="12"/>
      <c r="V110" s="13"/>
      <c r="W110" s="12">
        <v>0.1</v>
      </c>
      <c r="X110" s="12"/>
      <c r="Y110" s="13"/>
      <c r="Z110" s="13"/>
      <c r="AA110" s="12"/>
      <c r="AB110" s="12"/>
      <c r="AC110" s="12"/>
      <c r="AD110" s="13">
        <v>0.1</v>
      </c>
      <c r="AE110" s="13"/>
      <c r="AF110" s="13">
        <v>0.5</v>
      </c>
      <c r="AG110" s="13"/>
      <c r="AH110" s="13">
        <v>0.5</v>
      </c>
      <c r="AI110" s="13">
        <v>1</v>
      </c>
      <c r="AJ110" s="13"/>
      <c r="AK110" s="13">
        <v>0.1</v>
      </c>
      <c r="AL110" s="13"/>
      <c r="AM110" s="13"/>
      <c r="AN110" s="12"/>
      <c r="AO110" s="13"/>
      <c r="AP110" s="12"/>
      <c r="AQ110" s="12"/>
      <c r="AR110" s="13"/>
      <c r="AS110" s="13"/>
      <c r="AT110" s="13">
        <v>15</v>
      </c>
      <c r="AU110" s="13"/>
      <c r="AV110" s="13"/>
      <c r="AW110" s="13"/>
      <c r="AX110" s="13"/>
      <c r="AY110" s="13"/>
      <c r="AZ110" s="13"/>
      <c r="BA110" s="13">
        <v>0.2</v>
      </c>
      <c r="BB110" s="13"/>
      <c r="BC110" s="13"/>
      <c r="BD110" s="13"/>
      <c r="BE110" s="13"/>
      <c r="BF110" s="13"/>
      <c r="BG110" s="13"/>
      <c r="BH110" s="13">
        <v>0.2</v>
      </c>
      <c r="BI110" s="13"/>
      <c r="BJ110" s="13"/>
      <c r="BK110" s="13"/>
      <c r="BL110" s="13"/>
      <c r="BM110" s="13"/>
      <c r="BN110" s="13"/>
      <c r="BO110" s="13"/>
      <c r="BP110" s="13"/>
      <c r="BQ110" s="13"/>
      <c r="BR110" s="13">
        <v>3</v>
      </c>
      <c r="BS110" s="50">
        <f t="shared" si="12"/>
        <v>28.599999999999998</v>
      </c>
      <c r="BT110" s="57">
        <f t="shared" si="13"/>
        <v>13</v>
      </c>
      <c r="BU110" s="13"/>
      <c r="BV110" s="13"/>
      <c r="BW110" s="13"/>
      <c r="BX110" s="13"/>
      <c r="BY110" s="13"/>
      <c r="BZ110" s="13"/>
      <c r="CA110" s="12"/>
      <c r="CB110" s="13"/>
      <c r="CC110" s="13"/>
      <c r="CD110" s="13"/>
      <c r="CE110" s="13"/>
      <c r="CF110" s="13"/>
      <c r="CG110" s="4"/>
      <c r="CH110">
        <v>882.94</v>
      </c>
    </row>
    <row r="111" spans="1:89" ht="10.5" customHeight="1">
      <c r="A111" s="12" t="s">
        <v>147</v>
      </c>
      <c r="B111" s="20">
        <v>35355</v>
      </c>
      <c r="C111" s="70"/>
      <c r="D111" s="21" t="s">
        <v>118</v>
      </c>
      <c r="E111" s="13" t="s">
        <v>148</v>
      </c>
      <c r="F111" s="12"/>
      <c r="G111" s="13"/>
      <c r="H111" s="13">
        <v>2.9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2"/>
      <c r="U111" s="12"/>
      <c r="V111" s="13"/>
      <c r="W111" s="12"/>
      <c r="X111" s="12"/>
      <c r="Y111" s="13"/>
      <c r="Z111" s="13"/>
      <c r="AA111" s="12"/>
      <c r="AB111" s="12"/>
      <c r="AC111" s="12"/>
      <c r="AD111" s="13"/>
      <c r="AE111" s="13"/>
      <c r="AF111" s="13">
        <v>0.3</v>
      </c>
      <c r="AG111" s="13"/>
      <c r="AH111" s="13"/>
      <c r="AI111" s="13" t="s">
        <v>121</v>
      </c>
      <c r="AJ111" s="13"/>
      <c r="AK111" s="13"/>
      <c r="AL111" s="13">
        <v>0.2</v>
      </c>
      <c r="AM111" s="13"/>
      <c r="AN111" s="12"/>
      <c r="AO111" s="13"/>
      <c r="AP111" s="12"/>
      <c r="AQ111" s="12"/>
      <c r="AR111" s="13"/>
      <c r="AS111" s="13"/>
      <c r="AT111" s="13">
        <v>2</v>
      </c>
      <c r="AU111" s="13">
        <v>35</v>
      </c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>
        <v>50</v>
      </c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>
        <v>0.9</v>
      </c>
      <c r="BS111" s="50">
        <f t="shared" si="12"/>
        <v>91.30000000000001</v>
      </c>
      <c r="BT111" s="57">
        <f t="shared" si="13"/>
        <v>9</v>
      </c>
      <c r="BU111" s="13"/>
      <c r="BV111" s="13"/>
      <c r="BW111" s="13"/>
      <c r="BX111" s="13"/>
      <c r="BY111" s="13"/>
      <c r="BZ111" s="13"/>
      <c r="CA111" s="12"/>
      <c r="CB111" s="13"/>
      <c r="CC111" s="13"/>
      <c r="CD111" s="13"/>
      <c r="CE111" s="13"/>
      <c r="CF111" s="13"/>
      <c r="CG111" s="4">
        <v>8.52</v>
      </c>
      <c r="CH111">
        <v>882.94</v>
      </c>
      <c r="CI111" s="5">
        <f aca="true" t="shared" si="14" ref="CI111:CI118">+CH111-CG111</f>
        <v>874.4200000000001</v>
      </c>
      <c r="CK111" s="6">
        <v>13.3</v>
      </c>
    </row>
    <row r="112" spans="1:94" ht="10.5" customHeight="1">
      <c r="A112" s="12" t="s">
        <v>147</v>
      </c>
      <c r="B112" s="20">
        <v>35534</v>
      </c>
      <c r="C112" s="70"/>
      <c r="D112" s="21" t="s">
        <v>118</v>
      </c>
      <c r="E112" s="13"/>
      <c r="F112" s="12"/>
      <c r="G112" s="13"/>
      <c r="H112" s="13">
        <v>5.3</v>
      </c>
      <c r="I112" s="13"/>
      <c r="J112" s="13"/>
      <c r="K112" s="13"/>
      <c r="L112" s="13"/>
      <c r="M112" s="13">
        <v>0.8</v>
      </c>
      <c r="N112" s="13">
        <v>1</v>
      </c>
      <c r="O112" s="13">
        <v>0.7</v>
      </c>
      <c r="P112" s="13"/>
      <c r="Q112" s="13"/>
      <c r="R112" s="13"/>
      <c r="S112" s="13"/>
      <c r="T112" s="12"/>
      <c r="U112" s="12"/>
      <c r="V112" s="13"/>
      <c r="W112" s="12">
        <v>1.1</v>
      </c>
      <c r="X112" s="12"/>
      <c r="Y112" s="13"/>
      <c r="Z112" s="13"/>
      <c r="AA112" s="12"/>
      <c r="AB112" s="12"/>
      <c r="AC112" s="12"/>
      <c r="AD112" s="13">
        <v>0.2</v>
      </c>
      <c r="AE112" s="13"/>
      <c r="AF112" s="13">
        <v>5.1</v>
      </c>
      <c r="AG112" s="13"/>
      <c r="AH112" s="13">
        <v>0.5</v>
      </c>
      <c r="AI112" s="13">
        <v>0.2</v>
      </c>
      <c r="AJ112" s="13"/>
      <c r="AK112" s="13"/>
      <c r="AL112" s="13"/>
      <c r="AM112" s="13"/>
      <c r="AN112" s="12"/>
      <c r="AO112" s="13"/>
      <c r="AP112" s="12"/>
      <c r="AQ112" s="12"/>
      <c r="AR112" s="13"/>
      <c r="AS112" s="13"/>
      <c r="AT112" s="13">
        <v>15</v>
      </c>
      <c r="AU112" s="13">
        <v>60</v>
      </c>
      <c r="AV112" s="13">
        <v>3.5</v>
      </c>
      <c r="AW112" s="13">
        <v>1.3</v>
      </c>
      <c r="AX112" s="13"/>
      <c r="AY112" s="13"/>
      <c r="AZ112" s="13">
        <v>2.9</v>
      </c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>
        <v>1.9</v>
      </c>
      <c r="BP112" s="13"/>
      <c r="BQ112" s="13"/>
      <c r="BR112" s="13">
        <v>6.6</v>
      </c>
      <c r="BS112" s="50">
        <f t="shared" si="12"/>
        <v>106.10000000000001</v>
      </c>
      <c r="BT112" s="57">
        <f t="shared" si="13"/>
        <v>16</v>
      </c>
      <c r="BU112" s="13"/>
      <c r="BV112" s="13"/>
      <c r="BW112" s="13"/>
      <c r="BX112" s="13"/>
      <c r="BY112" s="13"/>
      <c r="BZ112" s="13"/>
      <c r="CA112" s="12"/>
      <c r="CB112" s="13"/>
      <c r="CC112" s="13"/>
      <c r="CD112" s="13"/>
      <c r="CE112" s="13"/>
      <c r="CF112" s="13"/>
      <c r="CG112" s="44">
        <v>8.31</v>
      </c>
      <c r="CH112">
        <v>882.94</v>
      </c>
      <c r="CI112" s="5">
        <f t="shared" si="14"/>
        <v>874.6300000000001</v>
      </c>
      <c r="CJ112" s="38">
        <v>6.2</v>
      </c>
      <c r="CK112" s="40">
        <v>64</v>
      </c>
      <c r="CL112" s="40">
        <v>1675</v>
      </c>
      <c r="CM112" s="38">
        <v>7.13</v>
      </c>
      <c r="CN112" s="72"/>
      <c r="CO112" s="72"/>
      <c r="CP112" s="72"/>
    </row>
    <row r="113" spans="1:94" ht="10.5" customHeight="1">
      <c r="A113" s="12" t="s">
        <v>147</v>
      </c>
      <c r="B113" s="20">
        <v>35628</v>
      </c>
      <c r="C113" s="70"/>
      <c r="D113" s="21" t="s">
        <v>118</v>
      </c>
      <c r="E113" s="13"/>
      <c r="F113" s="12"/>
      <c r="G113" s="13"/>
      <c r="H113" s="13">
        <v>2.2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2"/>
      <c r="U113" s="12"/>
      <c r="V113" s="13"/>
      <c r="W113" s="12"/>
      <c r="X113" s="12"/>
      <c r="Y113" s="13"/>
      <c r="Z113" s="13"/>
      <c r="AA113" s="12"/>
      <c r="AB113" s="12"/>
      <c r="AC113" s="12"/>
      <c r="AD113" s="13"/>
      <c r="AE113" s="13"/>
      <c r="AF113" s="13"/>
      <c r="AG113" s="13"/>
      <c r="AH113" s="13">
        <v>0.4</v>
      </c>
      <c r="AI113" s="13"/>
      <c r="AJ113" s="13"/>
      <c r="AK113" s="13"/>
      <c r="AL113" s="13"/>
      <c r="AM113" s="13"/>
      <c r="AN113" s="12"/>
      <c r="AO113" s="13"/>
      <c r="AP113" s="12"/>
      <c r="AQ113" s="12"/>
      <c r="AR113" s="13"/>
      <c r="AS113" s="13"/>
      <c r="AT113" s="13">
        <v>5.4</v>
      </c>
      <c r="AU113" s="13">
        <v>43</v>
      </c>
      <c r="AV113" s="13">
        <v>1.7</v>
      </c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>
        <v>44</v>
      </c>
      <c r="BH113" s="13"/>
      <c r="BI113" s="13"/>
      <c r="BJ113" s="13"/>
      <c r="BK113" s="13"/>
      <c r="BL113" s="13"/>
      <c r="BM113" s="13"/>
      <c r="BN113" s="13"/>
      <c r="BO113" s="13">
        <v>0.9</v>
      </c>
      <c r="BP113" s="13"/>
      <c r="BQ113" s="13"/>
      <c r="BR113" s="13">
        <v>2.6</v>
      </c>
      <c r="BS113" s="50">
        <f t="shared" si="12"/>
        <v>100.2</v>
      </c>
      <c r="BT113" s="57">
        <f t="shared" si="13"/>
        <v>8</v>
      </c>
      <c r="BU113" s="13">
        <v>78</v>
      </c>
      <c r="BV113" s="13" t="s">
        <v>120</v>
      </c>
      <c r="BW113" s="13" t="s">
        <v>121</v>
      </c>
      <c r="BX113" s="13">
        <v>1.6</v>
      </c>
      <c r="BY113" s="13" t="s">
        <v>121</v>
      </c>
      <c r="BZ113" s="13"/>
      <c r="CA113" s="12">
        <v>4.7</v>
      </c>
      <c r="CB113" s="13" t="s">
        <v>121</v>
      </c>
      <c r="CC113" s="13">
        <v>0.47</v>
      </c>
      <c r="CD113" s="13" t="s">
        <v>121</v>
      </c>
      <c r="CE113" s="13" t="s">
        <v>120</v>
      </c>
      <c r="CF113" s="13" t="s">
        <v>121</v>
      </c>
      <c r="CG113" s="45">
        <v>8.37</v>
      </c>
      <c r="CH113">
        <v>882.94</v>
      </c>
      <c r="CI113" s="5">
        <f t="shared" si="14"/>
        <v>874.57</v>
      </c>
      <c r="CJ113" s="38">
        <v>0.1</v>
      </c>
      <c r="CK113" s="40">
        <v>26.9</v>
      </c>
      <c r="CL113" s="40">
        <v>1243</v>
      </c>
      <c r="CM113" s="38">
        <v>7.03</v>
      </c>
      <c r="CN113" s="72"/>
      <c r="CO113" s="72"/>
      <c r="CP113" s="72"/>
    </row>
    <row r="114" spans="1:94" ht="10.5" customHeight="1">
      <c r="A114" s="12" t="s">
        <v>147</v>
      </c>
      <c r="B114" s="20">
        <v>35713</v>
      </c>
      <c r="C114" s="70"/>
      <c r="D114" s="21" t="s">
        <v>118</v>
      </c>
      <c r="E114" s="13"/>
      <c r="F114" s="12"/>
      <c r="G114" s="13"/>
      <c r="H114" s="13">
        <v>4.1</v>
      </c>
      <c r="I114" s="13"/>
      <c r="J114" s="13"/>
      <c r="K114" s="13"/>
      <c r="L114" s="13"/>
      <c r="M114" s="13"/>
      <c r="N114" s="13">
        <v>0.5</v>
      </c>
      <c r="O114" s="13"/>
      <c r="P114" s="13"/>
      <c r="Q114" s="13"/>
      <c r="R114" s="13"/>
      <c r="S114" s="13"/>
      <c r="T114" s="12"/>
      <c r="U114" s="12"/>
      <c r="V114" s="13"/>
      <c r="W114" s="12"/>
      <c r="X114" s="12"/>
      <c r="Y114" s="13"/>
      <c r="Z114" s="13"/>
      <c r="AA114" s="12"/>
      <c r="AB114" s="12"/>
      <c r="AC114" s="12"/>
      <c r="AD114" s="13">
        <v>0.2</v>
      </c>
      <c r="AE114" s="13"/>
      <c r="AF114" s="13"/>
      <c r="AG114" s="13"/>
      <c r="AH114" s="13">
        <v>0.4</v>
      </c>
      <c r="AI114" s="13"/>
      <c r="AJ114" s="13"/>
      <c r="AK114" s="13"/>
      <c r="AL114" s="13"/>
      <c r="AM114" s="13"/>
      <c r="AN114" s="12"/>
      <c r="AO114" s="13"/>
      <c r="AP114" s="12"/>
      <c r="AQ114" s="12"/>
      <c r="AR114" s="13"/>
      <c r="AS114" s="13"/>
      <c r="AT114" s="13">
        <v>8.9</v>
      </c>
      <c r="AU114" s="13">
        <v>35</v>
      </c>
      <c r="AV114" s="13">
        <v>2.7</v>
      </c>
      <c r="AW114" s="13">
        <v>0.5</v>
      </c>
      <c r="AX114" s="13"/>
      <c r="AY114" s="13"/>
      <c r="AZ114" s="13"/>
      <c r="BA114" s="13"/>
      <c r="BB114" s="13"/>
      <c r="BC114" s="13"/>
      <c r="BD114" s="13"/>
      <c r="BE114" s="13"/>
      <c r="BF114" s="13"/>
      <c r="BG114" s="13">
        <v>43</v>
      </c>
      <c r="BH114" s="13"/>
      <c r="BI114" s="13"/>
      <c r="BJ114" s="13"/>
      <c r="BK114" s="13"/>
      <c r="BL114" s="13"/>
      <c r="BM114" s="13"/>
      <c r="BN114" s="13"/>
      <c r="BO114" s="13">
        <v>1.3</v>
      </c>
      <c r="BP114" s="13"/>
      <c r="BQ114" s="13"/>
      <c r="BR114" s="13">
        <v>2.8</v>
      </c>
      <c r="BS114" s="50">
        <f t="shared" si="12"/>
        <v>99.4</v>
      </c>
      <c r="BT114" s="57">
        <f t="shared" si="13"/>
        <v>11</v>
      </c>
      <c r="BU114" s="13"/>
      <c r="BV114" s="13"/>
      <c r="BW114" s="13"/>
      <c r="BX114" s="13"/>
      <c r="BY114" s="13"/>
      <c r="BZ114" s="13"/>
      <c r="CA114" s="12"/>
      <c r="CB114" s="13"/>
      <c r="CC114" s="13"/>
      <c r="CD114" s="13"/>
      <c r="CE114" s="13"/>
      <c r="CF114" s="13"/>
      <c r="CG114" s="45">
        <v>8.74</v>
      </c>
      <c r="CH114">
        <v>882.94</v>
      </c>
      <c r="CI114" s="5">
        <f t="shared" si="14"/>
        <v>874.2</v>
      </c>
      <c r="CJ114" s="38">
        <v>0.1</v>
      </c>
      <c r="CK114" s="40">
        <v>94</v>
      </c>
      <c r="CL114" s="40">
        <v>687</v>
      </c>
      <c r="CM114" s="38">
        <v>7.15</v>
      </c>
      <c r="CN114" s="72"/>
      <c r="CO114" s="72"/>
      <c r="CP114" s="72"/>
    </row>
    <row r="115" spans="1:94" ht="10.5" customHeight="1">
      <c r="A115" s="12" t="s">
        <v>147</v>
      </c>
      <c r="B115" s="20">
        <v>35902</v>
      </c>
      <c r="C115" s="70"/>
      <c r="D115" s="21" t="s">
        <v>118</v>
      </c>
      <c r="E115" s="13"/>
      <c r="F115" s="12"/>
      <c r="G115" s="13"/>
      <c r="H115" s="13">
        <v>12</v>
      </c>
      <c r="I115" s="13"/>
      <c r="J115" s="13"/>
      <c r="K115" s="13"/>
      <c r="L115" s="13"/>
      <c r="M115" s="13">
        <v>0.7</v>
      </c>
      <c r="N115" s="13"/>
      <c r="O115" s="13"/>
      <c r="P115" s="13"/>
      <c r="Q115" s="13"/>
      <c r="R115" s="13">
        <v>0.3</v>
      </c>
      <c r="S115" s="13"/>
      <c r="T115" s="12"/>
      <c r="U115" s="12"/>
      <c r="V115" s="13"/>
      <c r="W115" s="12">
        <v>1.5</v>
      </c>
      <c r="X115" s="12"/>
      <c r="Y115" s="13"/>
      <c r="Z115" s="13"/>
      <c r="AA115" s="12"/>
      <c r="AB115" s="12"/>
      <c r="AC115" s="12"/>
      <c r="AD115" s="13">
        <v>0.4</v>
      </c>
      <c r="AE115" s="13"/>
      <c r="AF115" s="13">
        <v>0.8</v>
      </c>
      <c r="AG115" s="13">
        <v>2.3</v>
      </c>
      <c r="AH115" s="13"/>
      <c r="AI115" s="13">
        <v>0.4</v>
      </c>
      <c r="AJ115" s="13"/>
      <c r="AK115" s="13">
        <v>0.3</v>
      </c>
      <c r="AL115" s="13">
        <v>0.3</v>
      </c>
      <c r="AM115" s="13"/>
      <c r="AN115" s="12">
        <v>0.5</v>
      </c>
      <c r="AO115" s="13"/>
      <c r="AP115" s="12"/>
      <c r="AQ115" s="12"/>
      <c r="AR115" s="13"/>
      <c r="AS115" s="13"/>
      <c r="AT115" s="13">
        <v>32</v>
      </c>
      <c r="AU115" s="13">
        <v>140</v>
      </c>
      <c r="AV115" s="13">
        <v>6.3</v>
      </c>
      <c r="AW115" s="13">
        <v>1.9</v>
      </c>
      <c r="AX115" s="13"/>
      <c r="AY115" s="13"/>
      <c r="AZ115" s="13">
        <v>4.6</v>
      </c>
      <c r="BA115" s="13"/>
      <c r="BB115" s="13"/>
      <c r="BC115" s="13"/>
      <c r="BD115" s="13"/>
      <c r="BE115" s="13"/>
      <c r="BF115" s="13"/>
      <c r="BG115" s="13">
        <v>200</v>
      </c>
      <c r="BH115" s="13">
        <v>0.5</v>
      </c>
      <c r="BI115" s="13"/>
      <c r="BJ115" s="13"/>
      <c r="BK115" s="13">
        <v>0.1</v>
      </c>
      <c r="BL115" s="13"/>
      <c r="BM115" s="13"/>
      <c r="BN115" s="13"/>
      <c r="BO115" s="13">
        <v>3.1</v>
      </c>
      <c r="BP115" s="13">
        <v>0.7</v>
      </c>
      <c r="BQ115" s="13"/>
      <c r="BR115" s="13">
        <v>12.8</v>
      </c>
      <c r="BS115" s="50">
        <f t="shared" si="12"/>
        <v>421.50000000000006</v>
      </c>
      <c r="BT115" s="57">
        <f t="shared" si="13"/>
        <v>22</v>
      </c>
      <c r="BU115" s="13"/>
      <c r="BV115" s="13"/>
      <c r="BW115" s="13"/>
      <c r="BX115" s="13"/>
      <c r="BY115" s="13"/>
      <c r="BZ115" s="13"/>
      <c r="CA115" s="12"/>
      <c r="CB115" s="13"/>
      <c r="CC115" s="13"/>
      <c r="CD115" s="13"/>
      <c r="CE115" s="13"/>
      <c r="CF115" s="13"/>
      <c r="CG115" s="47">
        <v>8.3</v>
      </c>
      <c r="CH115">
        <v>882.94</v>
      </c>
      <c r="CI115" s="5">
        <f t="shared" si="14"/>
        <v>874.6400000000001</v>
      </c>
      <c r="CJ115" s="38">
        <v>0.2</v>
      </c>
      <c r="CK115" s="40">
        <v>5.3</v>
      </c>
      <c r="CL115" s="40">
        <v>1431</v>
      </c>
      <c r="CM115" s="38">
        <v>6.98</v>
      </c>
      <c r="CN115" s="72"/>
      <c r="CO115" s="72"/>
      <c r="CP115" s="72"/>
    </row>
    <row r="116" spans="1:110" ht="10.5" customHeight="1">
      <c r="A116" s="12" t="s">
        <v>147</v>
      </c>
      <c r="B116" s="20">
        <v>36026</v>
      </c>
      <c r="C116" s="70">
        <v>9825165</v>
      </c>
      <c r="D116" s="21" t="s">
        <v>118</v>
      </c>
      <c r="E116" s="13"/>
      <c r="F116" s="12"/>
      <c r="G116" s="13"/>
      <c r="H116" s="13">
        <v>6</v>
      </c>
      <c r="I116" s="13"/>
      <c r="J116" s="13"/>
      <c r="K116" s="13"/>
      <c r="L116" s="13"/>
      <c r="M116" s="13"/>
      <c r="N116" s="13">
        <v>0.9</v>
      </c>
      <c r="O116" s="13"/>
      <c r="P116" s="13"/>
      <c r="Q116" s="13"/>
      <c r="R116" s="13">
        <v>0.2</v>
      </c>
      <c r="S116" s="13"/>
      <c r="T116" s="12"/>
      <c r="U116" s="12"/>
      <c r="V116" s="13"/>
      <c r="W116" s="12">
        <v>0.8</v>
      </c>
      <c r="X116" s="12"/>
      <c r="Y116" s="13"/>
      <c r="Z116" s="13"/>
      <c r="AA116" s="12"/>
      <c r="AB116" s="12"/>
      <c r="AC116" s="12"/>
      <c r="AD116" s="13">
        <v>0.2</v>
      </c>
      <c r="AE116" s="13"/>
      <c r="AF116" s="13"/>
      <c r="AG116" s="13"/>
      <c r="AH116" s="13">
        <v>0.6</v>
      </c>
      <c r="AI116" s="13"/>
      <c r="AJ116" s="13"/>
      <c r="AK116" s="13"/>
      <c r="AL116" s="13"/>
      <c r="AM116" s="13"/>
      <c r="AN116" s="12"/>
      <c r="AO116" s="13"/>
      <c r="AP116" s="12"/>
      <c r="AQ116" s="12"/>
      <c r="AR116" s="13"/>
      <c r="AS116" s="13"/>
      <c r="AT116" s="13">
        <v>18</v>
      </c>
      <c r="AU116" s="13">
        <v>49</v>
      </c>
      <c r="AV116" s="13">
        <v>2.5</v>
      </c>
      <c r="AW116" s="13">
        <v>0.6</v>
      </c>
      <c r="AX116" s="13"/>
      <c r="AY116" s="13"/>
      <c r="AZ116" s="13"/>
      <c r="BA116" s="13"/>
      <c r="BB116" s="13"/>
      <c r="BC116" s="13"/>
      <c r="BD116" s="13"/>
      <c r="BE116" s="13"/>
      <c r="BF116" s="13"/>
      <c r="BG116" s="13">
        <v>71</v>
      </c>
      <c r="BH116" s="13">
        <v>0.2</v>
      </c>
      <c r="BI116" s="13"/>
      <c r="BJ116" s="13"/>
      <c r="BK116" s="13"/>
      <c r="BL116" s="13"/>
      <c r="BM116" s="13"/>
      <c r="BN116" s="13"/>
      <c r="BO116" s="13">
        <v>1.3</v>
      </c>
      <c r="BP116" s="13"/>
      <c r="BQ116" s="13"/>
      <c r="BR116" s="13">
        <v>4.3</v>
      </c>
      <c r="BS116" s="50">
        <f t="shared" si="12"/>
        <v>155.60000000000002</v>
      </c>
      <c r="BT116" s="57">
        <f t="shared" si="13"/>
        <v>14</v>
      </c>
      <c r="BU116" s="13">
        <v>100</v>
      </c>
      <c r="BV116" s="13" t="s">
        <v>120</v>
      </c>
      <c r="BW116" s="13" t="s">
        <v>121</v>
      </c>
      <c r="BX116" s="13">
        <v>2.2</v>
      </c>
      <c r="BY116" s="13" t="s">
        <v>121</v>
      </c>
      <c r="BZ116" s="13"/>
      <c r="CA116" s="13">
        <v>2.69</v>
      </c>
      <c r="CB116" s="13" t="s">
        <v>121</v>
      </c>
      <c r="CC116" s="13">
        <v>0.51</v>
      </c>
      <c r="CD116" s="13" t="s">
        <v>121</v>
      </c>
      <c r="CE116" s="13" t="s">
        <v>120</v>
      </c>
      <c r="CF116" s="13" t="s">
        <v>121</v>
      </c>
      <c r="CG116" s="47">
        <v>8.66</v>
      </c>
      <c r="CH116">
        <v>882.94</v>
      </c>
      <c r="CI116" s="5">
        <f t="shared" si="14"/>
        <v>874.2800000000001</v>
      </c>
      <c r="CJ116" s="38">
        <v>0.3</v>
      </c>
      <c r="CK116" s="40">
        <v>23.2</v>
      </c>
      <c r="CL116" s="40">
        <v>1438</v>
      </c>
      <c r="CM116" s="38">
        <v>7.03</v>
      </c>
      <c r="CN116" s="72">
        <v>2.9</v>
      </c>
      <c r="CO116" s="72" t="s">
        <v>122</v>
      </c>
      <c r="CP116" s="72" t="s">
        <v>123</v>
      </c>
      <c r="CS116" s="6">
        <v>690</v>
      </c>
      <c r="CT116" s="6">
        <v>32</v>
      </c>
      <c r="CU116" s="6">
        <v>800</v>
      </c>
      <c r="CV116" s="6">
        <v>110</v>
      </c>
      <c r="CW116" s="6">
        <v>6.8</v>
      </c>
      <c r="CX116" s="6">
        <v>0.03</v>
      </c>
      <c r="CY116" s="6">
        <v>0.02</v>
      </c>
      <c r="CZ116" s="6" t="s">
        <v>121</v>
      </c>
      <c r="DA116" s="6" t="s">
        <v>121</v>
      </c>
      <c r="DB116" s="6" t="s">
        <v>121</v>
      </c>
      <c r="DC116" s="6">
        <v>20.2</v>
      </c>
      <c r="DD116" s="6">
        <v>19.5</v>
      </c>
      <c r="DE116" s="66">
        <v>0.486</v>
      </c>
      <c r="DF116" s="6">
        <v>0.417</v>
      </c>
    </row>
    <row r="117" spans="1:94" ht="10.5" customHeight="1">
      <c r="A117" s="12" t="s">
        <v>147</v>
      </c>
      <c r="B117" s="20">
        <v>36075</v>
      </c>
      <c r="C117" s="70">
        <v>9831647</v>
      </c>
      <c r="D117" s="21" t="s">
        <v>118</v>
      </c>
      <c r="E117" s="13"/>
      <c r="F117" s="12"/>
      <c r="G117" s="13"/>
      <c r="H117" s="13">
        <v>5.6</v>
      </c>
      <c r="I117" s="13"/>
      <c r="J117" s="13"/>
      <c r="K117" s="13"/>
      <c r="L117" s="13"/>
      <c r="M117" s="13"/>
      <c r="N117" s="13">
        <v>1</v>
      </c>
      <c r="O117" s="13"/>
      <c r="P117" s="13"/>
      <c r="Q117" s="13"/>
      <c r="R117" s="13">
        <v>0.3</v>
      </c>
      <c r="S117" s="13"/>
      <c r="T117" s="12"/>
      <c r="U117" s="12"/>
      <c r="V117" s="13"/>
      <c r="W117" s="12"/>
      <c r="X117" s="12"/>
      <c r="Y117" s="13"/>
      <c r="Z117" s="13"/>
      <c r="AA117" s="12"/>
      <c r="AB117" s="12"/>
      <c r="AC117" s="12"/>
      <c r="AD117" s="13"/>
      <c r="AE117" s="13"/>
      <c r="AF117" s="13"/>
      <c r="AG117" s="13"/>
      <c r="AH117" s="13">
        <v>0.4</v>
      </c>
      <c r="AI117" s="13"/>
      <c r="AJ117" s="13"/>
      <c r="AK117" s="13"/>
      <c r="AL117" s="13"/>
      <c r="AM117" s="13"/>
      <c r="AN117" s="12"/>
      <c r="AO117" s="13"/>
      <c r="AP117" s="12"/>
      <c r="AQ117" s="12"/>
      <c r="AR117" s="13"/>
      <c r="AS117" s="13"/>
      <c r="AT117" s="13">
        <v>8.2</v>
      </c>
      <c r="AU117" s="13">
        <v>42</v>
      </c>
      <c r="AV117" s="13">
        <v>1.9</v>
      </c>
      <c r="AW117" s="13"/>
      <c r="AX117" s="13"/>
      <c r="AY117" s="13"/>
      <c r="AZ117" s="13">
        <v>2</v>
      </c>
      <c r="BA117" s="13"/>
      <c r="BB117" s="13"/>
      <c r="BC117" s="13">
        <v>1.4</v>
      </c>
      <c r="BD117" s="13"/>
      <c r="BE117" s="13"/>
      <c r="BF117" s="13"/>
      <c r="BG117" s="13">
        <v>76</v>
      </c>
      <c r="BH117" s="13"/>
      <c r="BI117" s="13"/>
      <c r="BJ117" s="13"/>
      <c r="BK117" s="13">
        <v>0.7</v>
      </c>
      <c r="BL117" s="13"/>
      <c r="BM117" s="13"/>
      <c r="BN117" s="13"/>
      <c r="BO117" s="13">
        <v>1.4</v>
      </c>
      <c r="BP117" s="13"/>
      <c r="BQ117" s="13"/>
      <c r="BR117" s="13">
        <v>2.5</v>
      </c>
      <c r="BS117" s="50">
        <f t="shared" si="12"/>
        <v>143.4</v>
      </c>
      <c r="BT117" s="57">
        <f t="shared" si="13"/>
        <v>13</v>
      </c>
      <c r="BU117" s="13"/>
      <c r="BV117" s="13"/>
      <c r="BW117" s="13"/>
      <c r="BX117" s="13"/>
      <c r="BY117" s="13"/>
      <c r="BZ117" s="13"/>
      <c r="CA117" s="12"/>
      <c r="CB117" s="13"/>
      <c r="CC117" s="13"/>
      <c r="CD117" s="13"/>
      <c r="CE117" s="13"/>
      <c r="CF117" s="13"/>
      <c r="CG117" s="47"/>
      <c r="CH117"/>
      <c r="CJ117" s="38">
        <v>0.2</v>
      </c>
      <c r="CK117" s="40">
        <v>4</v>
      </c>
      <c r="CL117" s="40">
        <v>715</v>
      </c>
      <c r="CM117" s="38">
        <v>6.4</v>
      </c>
      <c r="CN117" s="72"/>
      <c r="CO117" s="72"/>
      <c r="CP117" s="72"/>
    </row>
    <row r="118" spans="1:91" ht="10.5" customHeight="1">
      <c r="A118" s="12" t="s">
        <v>147</v>
      </c>
      <c r="B118" s="20">
        <v>36215</v>
      </c>
      <c r="C118" s="70">
        <v>9904120</v>
      </c>
      <c r="D118" s="21" t="s">
        <v>118</v>
      </c>
      <c r="E118" s="13"/>
      <c r="F118" s="12"/>
      <c r="G118" s="13"/>
      <c r="H118" s="13">
        <v>7.4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>
        <v>0.3</v>
      </c>
      <c r="S118" s="13"/>
      <c r="T118" s="12"/>
      <c r="U118" s="12"/>
      <c r="V118" s="13"/>
      <c r="W118" s="12"/>
      <c r="X118" s="12"/>
      <c r="Y118" s="13"/>
      <c r="Z118" s="13"/>
      <c r="AA118" s="12"/>
      <c r="AB118" s="12"/>
      <c r="AC118" s="12"/>
      <c r="AD118" s="13"/>
      <c r="AE118" s="13"/>
      <c r="AF118" s="13">
        <v>0.5</v>
      </c>
      <c r="AG118" s="13"/>
      <c r="AH118" s="13">
        <v>0.7</v>
      </c>
      <c r="AI118" s="13">
        <v>0.5</v>
      </c>
      <c r="AJ118" s="13"/>
      <c r="AK118" s="13">
        <v>0.2</v>
      </c>
      <c r="AL118" s="13">
        <v>0.1</v>
      </c>
      <c r="AM118" s="13"/>
      <c r="AN118" s="12"/>
      <c r="AO118" s="13"/>
      <c r="AP118" s="12"/>
      <c r="AQ118" s="12"/>
      <c r="AR118" s="13"/>
      <c r="AS118" s="13"/>
      <c r="AT118" s="13">
        <v>28</v>
      </c>
      <c r="AU118" s="13">
        <v>60</v>
      </c>
      <c r="AV118" s="13">
        <v>3.6</v>
      </c>
      <c r="AW118" s="13">
        <v>1.1</v>
      </c>
      <c r="AX118" s="13"/>
      <c r="AY118" s="13"/>
      <c r="AZ118" s="13">
        <v>2.1</v>
      </c>
      <c r="BA118" s="13"/>
      <c r="BB118" s="13"/>
      <c r="BC118" s="13">
        <v>0.6</v>
      </c>
      <c r="BD118" s="13"/>
      <c r="BE118" s="13"/>
      <c r="BF118" s="13"/>
      <c r="BG118" s="13">
        <v>85</v>
      </c>
      <c r="BH118" s="13">
        <v>0.2</v>
      </c>
      <c r="BI118" s="13"/>
      <c r="BJ118" s="13"/>
      <c r="BK118" s="13"/>
      <c r="BL118" s="13"/>
      <c r="BM118" s="13"/>
      <c r="BN118" s="13"/>
      <c r="BO118" s="13">
        <v>1.5</v>
      </c>
      <c r="BP118" s="13"/>
      <c r="BQ118" s="13"/>
      <c r="BR118" s="13">
        <v>6.6</v>
      </c>
      <c r="BS118" s="50">
        <f t="shared" si="12"/>
        <v>198.39999999999995</v>
      </c>
      <c r="BT118" s="57">
        <f t="shared" si="13"/>
        <v>17</v>
      </c>
      <c r="BU118" s="13"/>
      <c r="BV118" s="13"/>
      <c r="BW118" s="13"/>
      <c r="BX118" s="13"/>
      <c r="BY118" s="13"/>
      <c r="BZ118" s="13"/>
      <c r="CA118" s="12"/>
      <c r="CB118" s="13"/>
      <c r="CC118" s="13"/>
      <c r="CD118" s="13"/>
      <c r="CE118" s="13"/>
      <c r="CF118" s="13"/>
      <c r="CG118" s="4">
        <v>8.65</v>
      </c>
      <c r="CH118">
        <v>882.94</v>
      </c>
      <c r="CI118" s="5">
        <f t="shared" si="14"/>
        <v>874.2900000000001</v>
      </c>
      <c r="CJ118" s="5">
        <v>0.8</v>
      </c>
      <c r="CK118" s="6">
        <v>10</v>
      </c>
      <c r="CL118" s="6">
        <v>1386</v>
      </c>
      <c r="CM118" s="6">
        <v>6.9</v>
      </c>
    </row>
    <row r="119" spans="1:107" ht="10.5" customHeight="1">
      <c r="A119" s="12" t="s">
        <v>147</v>
      </c>
      <c r="B119" s="20">
        <v>36362</v>
      </c>
      <c r="C119" s="70">
        <v>9924010</v>
      </c>
      <c r="D119" s="21" t="s">
        <v>118</v>
      </c>
      <c r="E119" s="13"/>
      <c r="F119" s="12"/>
      <c r="G119" s="13"/>
      <c r="H119" s="13">
        <v>5</v>
      </c>
      <c r="I119" s="13"/>
      <c r="J119" s="13"/>
      <c r="K119" s="13"/>
      <c r="L119" s="13"/>
      <c r="M119" s="13">
        <v>0.6</v>
      </c>
      <c r="N119" s="13"/>
      <c r="O119" s="13"/>
      <c r="P119" s="13"/>
      <c r="Q119" s="13"/>
      <c r="R119" s="13"/>
      <c r="S119" s="13"/>
      <c r="T119" s="12"/>
      <c r="U119" s="12"/>
      <c r="V119" s="13">
        <v>0.1</v>
      </c>
      <c r="W119" s="12"/>
      <c r="X119" s="12"/>
      <c r="Y119" s="13"/>
      <c r="Z119" s="13"/>
      <c r="AA119" s="12"/>
      <c r="AB119" s="12"/>
      <c r="AC119" s="12"/>
      <c r="AD119" s="13"/>
      <c r="AE119" s="13"/>
      <c r="AF119" s="13">
        <v>0.4</v>
      </c>
      <c r="AG119" s="13"/>
      <c r="AH119" s="13">
        <v>0.5</v>
      </c>
      <c r="AI119" s="13"/>
      <c r="AJ119" s="13"/>
      <c r="AK119" s="13"/>
      <c r="AL119" s="13">
        <v>0.1</v>
      </c>
      <c r="AM119" s="13"/>
      <c r="AN119" s="12"/>
      <c r="AO119" s="13"/>
      <c r="AP119" s="12"/>
      <c r="AQ119" s="12"/>
      <c r="AR119" s="13"/>
      <c r="AS119" s="13"/>
      <c r="AT119" s="13">
        <v>23</v>
      </c>
      <c r="AU119" s="13">
        <v>32</v>
      </c>
      <c r="AV119" s="13">
        <v>2.9</v>
      </c>
      <c r="AW119" s="13">
        <v>1.1</v>
      </c>
      <c r="AX119" s="13"/>
      <c r="AY119" s="13"/>
      <c r="AZ119" s="13"/>
      <c r="BA119" s="13"/>
      <c r="BB119" s="13"/>
      <c r="BC119" s="13"/>
      <c r="BD119" s="13"/>
      <c r="BE119" s="13"/>
      <c r="BF119" s="13"/>
      <c r="BG119" s="13">
        <v>30</v>
      </c>
      <c r="BH119" s="13"/>
      <c r="BI119" s="13"/>
      <c r="BJ119" s="13"/>
      <c r="BK119" s="13"/>
      <c r="BL119" s="13"/>
      <c r="BM119" s="13"/>
      <c r="BN119" s="13"/>
      <c r="BO119" s="13">
        <v>1.2</v>
      </c>
      <c r="BP119" s="13"/>
      <c r="BQ119" s="13"/>
      <c r="BR119" s="13">
        <v>5.2</v>
      </c>
      <c r="BS119" s="50">
        <f aca="true" t="shared" si="15" ref="BS119:BS129">IF(COUNTA(A119)=1,IF(SUM(E119:BR119)=0,"ND",SUM(E119:BR119))," ")</f>
        <v>102.10000000000001</v>
      </c>
      <c r="BT119" s="57">
        <f>COUNTA(E119:BR119)</f>
        <v>13</v>
      </c>
      <c r="BU119" s="13">
        <v>87</v>
      </c>
      <c r="BV119" s="13"/>
      <c r="BW119" s="13" t="s">
        <v>124</v>
      </c>
      <c r="BX119" s="13">
        <v>1.3</v>
      </c>
      <c r="BY119" s="13" t="s">
        <v>126</v>
      </c>
      <c r="BZ119" s="13"/>
      <c r="CA119" s="13">
        <v>4.7</v>
      </c>
      <c r="CB119" s="13" t="s">
        <v>127</v>
      </c>
      <c r="CC119" s="13">
        <v>0.48</v>
      </c>
      <c r="CD119" s="13" t="s">
        <v>128</v>
      </c>
      <c r="CE119" s="13"/>
      <c r="CF119" s="13" t="s">
        <v>129</v>
      </c>
      <c r="CG119" s="4">
        <v>8.88</v>
      </c>
      <c r="CH119">
        <v>882.94</v>
      </c>
      <c r="CI119" s="5">
        <f>+CH119-CG119</f>
        <v>874.0600000000001</v>
      </c>
      <c r="CJ119" s="5">
        <v>0.6</v>
      </c>
      <c r="CK119" s="6">
        <v>47.8</v>
      </c>
      <c r="CL119" s="6">
        <v>1149</v>
      </c>
      <c r="CM119" s="6">
        <v>7.15</v>
      </c>
      <c r="CS119" s="6">
        <v>570</v>
      </c>
      <c r="CT119" s="6">
        <v>25</v>
      </c>
      <c r="CU119" s="6">
        <v>700</v>
      </c>
      <c r="CV119" s="6">
        <v>63</v>
      </c>
      <c r="CW119" s="6">
        <v>7.4</v>
      </c>
      <c r="DA119" s="6" t="s">
        <v>130</v>
      </c>
      <c r="DC119" s="6" t="s">
        <v>128</v>
      </c>
    </row>
    <row r="120" spans="1:91" ht="10.5" customHeight="1">
      <c r="A120" s="12" t="s">
        <v>147</v>
      </c>
      <c r="B120" s="20">
        <v>36486</v>
      </c>
      <c r="C120" s="70">
        <v>9940894</v>
      </c>
      <c r="D120" s="21" t="s">
        <v>118</v>
      </c>
      <c r="E120" s="13"/>
      <c r="F120" s="12"/>
      <c r="G120" s="13"/>
      <c r="H120" s="13">
        <v>5.2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>
        <v>0.2</v>
      </c>
      <c r="S120" s="13"/>
      <c r="T120" s="12"/>
      <c r="U120" s="12"/>
      <c r="V120" s="13"/>
      <c r="W120" s="12"/>
      <c r="X120" s="12"/>
      <c r="Y120" s="13"/>
      <c r="Z120" s="13"/>
      <c r="AA120" s="12"/>
      <c r="AB120" s="12"/>
      <c r="AC120" s="12"/>
      <c r="AD120" s="13"/>
      <c r="AE120" s="13"/>
      <c r="AF120" s="13">
        <v>0.7</v>
      </c>
      <c r="AG120" s="13"/>
      <c r="AH120" s="13">
        <v>0.8</v>
      </c>
      <c r="AI120" s="13"/>
      <c r="AJ120" s="13"/>
      <c r="AK120" s="13">
        <v>0.2</v>
      </c>
      <c r="AL120" s="13">
        <v>0.1</v>
      </c>
      <c r="AM120" s="13"/>
      <c r="AN120" s="12"/>
      <c r="AO120" s="13"/>
      <c r="AP120" s="12"/>
      <c r="AQ120" s="12"/>
      <c r="AR120" s="13"/>
      <c r="AS120" s="13"/>
      <c r="AT120" s="13">
        <v>15</v>
      </c>
      <c r="AU120" s="13">
        <v>40</v>
      </c>
      <c r="AV120" s="13">
        <v>3.1</v>
      </c>
      <c r="AW120" s="13">
        <v>1.2</v>
      </c>
      <c r="AX120" s="13"/>
      <c r="AY120" s="13"/>
      <c r="AZ120" s="13">
        <v>2</v>
      </c>
      <c r="BA120" s="13"/>
      <c r="BB120" s="13"/>
      <c r="BC120" s="13">
        <v>1.5</v>
      </c>
      <c r="BD120" s="13"/>
      <c r="BE120" s="13"/>
      <c r="BF120" s="13"/>
      <c r="BG120" s="13">
        <v>33</v>
      </c>
      <c r="BH120" s="13"/>
      <c r="BI120" s="13"/>
      <c r="BJ120" s="13"/>
      <c r="BK120" s="13"/>
      <c r="BL120" s="13"/>
      <c r="BM120" s="13"/>
      <c r="BN120" s="13"/>
      <c r="BO120" s="13">
        <v>1.2</v>
      </c>
      <c r="BP120" s="13"/>
      <c r="BQ120" s="13"/>
      <c r="BR120" s="13">
        <v>2.1</v>
      </c>
      <c r="BS120" s="50">
        <f>IF(COUNTA(A120)=1,IF(SUM(E120:BR120)=0,"ND",SUM(E120:BR120))," ")</f>
        <v>106.3</v>
      </c>
      <c r="BT120" s="57">
        <f>COUNTA(E120:BR120)</f>
        <v>15</v>
      </c>
      <c r="BU120" s="13"/>
      <c r="BV120" s="13"/>
      <c r="BW120" s="13"/>
      <c r="BX120" s="13"/>
      <c r="BY120" s="13"/>
      <c r="BZ120" s="13"/>
      <c r="CA120" s="12"/>
      <c r="CB120" s="13"/>
      <c r="CC120" s="13"/>
      <c r="CD120" s="13"/>
      <c r="CE120" s="13"/>
      <c r="CF120" s="13"/>
      <c r="CG120" s="4">
        <v>8.81</v>
      </c>
      <c r="CH120">
        <v>882.94</v>
      </c>
      <c r="CI120" s="5">
        <f>+CH120-CG120</f>
        <v>874.1300000000001</v>
      </c>
      <c r="CJ120" s="5">
        <v>0.2</v>
      </c>
      <c r="CK120" s="6">
        <v>4.9</v>
      </c>
      <c r="CL120" s="6">
        <v>708</v>
      </c>
      <c r="CM120" s="6">
        <v>7.12</v>
      </c>
    </row>
    <row r="121" spans="1:91" ht="10.5" customHeight="1">
      <c r="A121" s="12" t="s">
        <v>147</v>
      </c>
      <c r="B121" s="20">
        <v>36663</v>
      </c>
      <c r="C121" s="70">
        <v>200012217</v>
      </c>
      <c r="D121" s="21" t="s">
        <v>118</v>
      </c>
      <c r="E121" s="13"/>
      <c r="F121" s="12"/>
      <c r="G121" s="13"/>
      <c r="H121" s="13">
        <v>13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>
        <v>0.7</v>
      </c>
      <c r="S121" s="13"/>
      <c r="T121" s="12">
        <v>5.2</v>
      </c>
      <c r="U121" s="12"/>
      <c r="V121" s="13"/>
      <c r="W121" s="12"/>
      <c r="X121" s="12"/>
      <c r="Y121" s="13"/>
      <c r="Z121" s="13"/>
      <c r="AA121" s="12"/>
      <c r="AB121" s="12"/>
      <c r="AC121" s="12"/>
      <c r="AD121" s="13"/>
      <c r="AE121" s="13"/>
      <c r="AF121" s="13">
        <v>1.1</v>
      </c>
      <c r="AG121" s="13"/>
      <c r="AH121" s="13">
        <v>0.5</v>
      </c>
      <c r="AI121" s="13"/>
      <c r="AJ121" s="13"/>
      <c r="AK121" s="13"/>
      <c r="AL121" s="13">
        <v>0.2</v>
      </c>
      <c r="AM121" s="13"/>
      <c r="AN121" s="12"/>
      <c r="AO121" s="13"/>
      <c r="AP121" s="12"/>
      <c r="AQ121" s="12"/>
      <c r="AR121" s="13"/>
      <c r="AS121" s="13"/>
      <c r="AT121" s="13">
        <v>63</v>
      </c>
      <c r="AU121" s="13">
        <v>130</v>
      </c>
      <c r="AV121" s="13">
        <v>7.5</v>
      </c>
      <c r="AW121" s="13">
        <v>2.3</v>
      </c>
      <c r="AX121" s="13"/>
      <c r="AY121" s="13"/>
      <c r="AZ121" s="13">
        <v>11</v>
      </c>
      <c r="BA121" s="13"/>
      <c r="BB121" s="13"/>
      <c r="BC121" s="13">
        <v>1</v>
      </c>
      <c r="BD121" s="13"/>
      <c r="BE121" s="13"/>
      <c r="BF121" s="13"/>
      <c r="BG121" s="13">
        <v>170</v>
      </c>
      <c r="BH121" s="13">
        <v>0.5</v>
      </c>
      <c r="BI121" s="13"/>
      <c r="BJ121" s="13"/>
      <c r="BK121" s="13"/>
      <c r="BL121" s="13"/>
      <c r="BM121" s="13"/>
      <c r="BN121" s="13"/>
      <c r="BO121" s="13">
        <v>2.8</v>
      </c>
      <c r="BP121" s="13">
        <v>0.5</v>
      </c>
      <c r="BQ121" s="13"/>
      <c r="BR121" s="13">
        <v>22.2</v>
      </c>
      <c r="BS121" s="50">
        <f>IF(COUNTA(A121)=1,IF(SUM(E121:BR121)=0,"ND",SUM(E121:BR121))," ")</f>
        <v>431.5</v>
      </c>
      <c r="BT121" s="57">
        <f>COUNTA(E121:BR121)</f>
        <v>17</v>
      </c>
      <c r="BU121" s="13"/>
      <c r="BV121" s="13"/>
      <c r="BW121" s="13"/>
      <c r="BX121" s="13"/>
      <c r="BY121" s="13"/>
      <c r="BZ121" s="13"/>
      <c r="CA121" s="12"/>
      <c r="CB121" s="13"/>
      <c r="CC121" s="13"/>
      <c r="CD121" s="13"/>
      <c r="CE121" s="13"/>
      <c r="CF121" s="13"/>
      <c r="CG121" s="4">
        <v>8.1</v>
      </c>
      <c r="CH121">
        <v>882.94</v>
      </c>
      <c r="CI121" s="5">
        <f>+CH121-CG121</f>
        <v>874.84</v>
      </c>
      <c r="CJ121" s="5">
        <v>1.2</v>
      </c>
      <c r="CK121" s="6">
        <v>87.1</v>
      </c>
      <c r="CL121" s="6">
        <v>2441</v>
      </c>
      <c r="CM121" s="6">
        <v>6.78</v>
      </c>
    </row>
    <row r="122" spans="1:107" ht="10.5" customHeight="1">
      <c r="A122" s="12" t="s">
        <v>147</v>
      </c>
      <c r="B122" s="20">
        <v>36724</v>
      </c>
      <c r="C122" s="70">
        <v>200022095</v>
      </c>
      <c r="D122" s="21" t="s">
        <v>118</v>
      </c>
      <c r="E122" s="13"/>
      <c r="F122" s="12"/>
      <c r="G122" s="13"/>
      <c r="H122" s="13">
        <v>11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>
        <v>0.3</v>
      </c>
      <c r="S122" s="13"/>
      <c r="T122" s="12">
        <v>5.6</v>
      </c>
      <c r="U122" s="12"/>
      <c r="V122" s="13"/>
      <c r="W122" s="12"/>
      <c r="X122" s="12"/>
      <c r="Y122" s="13"/>
      <c r="Z122" s="13"/>
      <c r="AA122" s="12"/>
      <c r="AB122" s="12"/>
      <c r="AC122" s="12"/>
      <c r="AD122" s="13"/>
      <c r="AE122" s="13"/>
      <c r="AF122" s="13">
        <v>0.6</v>
      </c>
      <c r="AG122" s="13"/>
      <c r="AH122" s="13">
        <v>0.4</v>
      </c>
      <c r="AI122" s="13"/>
      <c r="AJ122" s="13"/>
      <c r="AK122" s="13"/>
      <c r="AL122" s="13">
        <v>0.2</v>
      </c>
      <c r="AM122" s="13"/>
      <c r="AN122" s="12"/>
      <c r="AO122" s="13"/>
      <c r="AP122" s="12"/>
      <c r="AQ122" s="12"/>
      <c r="AR122" s="13"/>
      <c r="AS122" s="13"/>
      <c r="AT122" s="13">
        <v>30</v>
      </c>
      <c r="AU122" s="13">
        <v>92</v>
      </c>
      <c r="AV122" s="13">
        <v>4</v>
      </c>
      <c r="AW122" s="13"/>
      <c r="AX122" s="13"/>
      <c r="AY122" s="13"/>
      <c r="AZ122" s="13">
        <v>8.2</v>
      </c>
      <c r="BA122" s="13"/>
      <c r="BB122" s="13"/>
      <c r="BC122" s="13">
        <v>0.7</v>
      </c>
      <c r="BD122" s="13"/>
      <c r="BE122" s="13"/>
      <c r="BF122" s="13"/>
      <c r="BG122" s="13">
        <v>80</v>
      </c>
      <c r="BH122" s="13">
        <v>0.3</v>
      </c>
      <c r="BI122" s="13"/>
      <c r="BJ122" s="13"/>
      <c r="BK122" s="13"/>
      <c r="BL122" s="13"/>
      <c r="BM122" s="13"/>
      <c r="BN122" s="13"/>
      <c r="BO122" s="13">
        <v>1.6</v>
      </c>
      <c r="BP122" s="13"/>
      <c r="BQ122" s="13"/>
      <c r="BR122" s="13">
        <v>12.2</v>
      </c>
      <c r="BS122" s="50">
        <f>IF(COUNTA(A122)=1,IF(SUM(E122:BR122)=0,"ND",SUM(E122:BR122))," ")</f>
        <v>247.09999999999997</v>
      </c>
      <c r="BT122" s="57">
        <f>COUNTA(E122:BR122)</f>
        <v>15</v>
      </c>
      <c r="BU122" s="13">
        <v>150</v>
      </c>
      <c r="BV122" s="13" t="s">
        <v>120</v>
      </c>
      <c r="BW122" s="13" t="s">
        <v>241</v>
      </c>
      <c r="BX122" s="13">
        <v>8</v>
      </c>
      <c r="BY122" s="13" t="s">
        <v>126</v>
      </c>
      <c r="BZ122" s="13" t="s">
        <v>120</v>
      </c>
      <c r="CA122" s="12">
        <v>16</v>
      </c>
      <c r="CB122" s="13" t="s">
        <v>243</v>
      </c>
      <c r="CC122" s="13">
        <v>0.79</v>
      </c>
      <c r="CD122" s="13" t="s">
        <v>128</v>
      </c>
      <c r="CE122" s="13" t="s">
        <v>120</v>
      </c>
      <c r="CF122" s="13">
        <v>0.014</v>
      </c>
      <c r="CG122" s="47">
        <v>9.07</v>
      </c>
      <c r="CH122">
        <v>882.94</v>
      </c>
      <c r="CI122" s="5">
        <f>+CH122-CG122</f>
        <v>873.87</v>
      </c>
      <c r="CJ122" s="38">
        <v>0.8</v>
      </c>
      <c r="CK122" s="39">
        <v>41.8</v>
      </c>
      <c r="CL122" s="40">
        <v>2242</v>
      </c>
      <c r="CM122" s="38">
        <v>6.86</v>
      </c>
      <c r="CS122" s="6">
        <v>1000</v>
      </c>
      <c r="CT122" s="6">
        <v>45</v>
      </c>
      <c r="CU122" s="6">
        <v>1200</v>
      </c>
      <c r="CV122" s="6">
        <v>170</v>
      </c>
      <c r="CW122" s="6" t="s">
        <v>244</v>
      </c>
      <c r="DA122" s="6" t="s">
        <v>130</v>
      </c>
      <c r="DC122" s="6">
        <v>33.7</v>
      </c>
    </row>
    <row r="123" spans="1:91" ht="10.5" customHeight="1">
      <c r="A123" s="12" t="s">
        <v>147</v>
      </c>
      <c r="B123" s="20">
        <v>36798</v>
      </c>
      <c r="C123" s="70">
        <v>200031874</v>
      </c>
      <c r="D123" s="21" t="s">
        <v>118</v>
      </c>
      <c r="E123" s="13"/>
      <c r="F123" s="12"/>
      <c r="G123" s="13"/>
      <c r="H123" s="13">
        <v>6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>
        <v>0.2</v>
      </c>
      <c r="S123" s="13"/>
      <c r="T123" s="12">
        <v>0.7</v>
      </c>
      <c r="U123" s="12"/>
      <c r="V123" s="13"/>
      <c r="W123" s="12"/>
      <c r="X123" s="12"/>
      <c r="Y123" s="13"/>
      <c r="Z123" s="13"/>
      <c r="AA123" s="12"/>
      <c r="AB123" s="12"/>
      <c r="AC123" s="12"/>
      <c r="AD123" s="13"/>
      <c r="AE123" s="13"/>
      <c r="AF123" s="13"/>
      <c r="AG123" s="13"/>
      <c r="AH123" s="13">
        <v>0.4</v>
      </c>
      <c r="AI123" s="13"/>
      <c r="AJ123" s="13"/>
      <c r="AK123" s="13"/>
      <c r="AL123" s="13">
        <v>0.1</v>
      </c>
      <c r="AM123" s="13"/>
      <c r="AN123" s="12"/>
      <c r="AO123" s="13"/>
      <c r="AP123" s="12"/>
      <c r="AQ123" s="12"/>
      <c r="AR123" s="13"/>
      <c r="AS123" s="13"/>
      <c r="AT123" s="13">
        <v>20</v>
      </c>
      <c r="AU123" s="13">
        <v>55</v>
      </c>
      <c r="AV123" s="13">
        <v>3.7</v>
      </c>
      <c r="AW123" s="13">
        <v>1.1</v>
      </c>
      <c r="AX123" s="13"/>
      <c r="AY123" s="13"/>
      <c r="AZ123" s="13">
        <v>5</v>
      </c>
      <c r="BA123" s="13">
        <v>0.6</v>
      </c>
      <c r="BB123" s="13"/>
      <c r="BC123" s="13"/>
      <c r="BD123" s="13"/>
      <c r="BE123" s="13"/>
      <c r="BF123" s="13"/>
      <c r="BG123" s="13">
        <v>51</v>
      </c>
      <c r="BH123" s="13"/>
      <c r="BI123" s="13"/>
      <c r="BJ123" s="13"/>
      <c r="BK123" s="13"/>
      <c r="BL123" s="13"/>
      <c r="BM123" s="13"/>
      <c r="BN123" s="13"/>
      <c r="BO123" s="13">
        <v>1.4</v>
      </c>
      <c r="BP123" s="13"/>
      <c r="BQ123" s="13"/>
      <c r="BR123" s="13">
        <v>6</v>
      </c>
      <c r="BS123" s="50">
        <f>IF(COUNTA(A123)=1,IF(SUM(E123:BR123)=0,"ND",SUM(E123:BR123))," ")</f>
        <v>151.20000000000002</v>
      </c>
      <c r="BT123" s="57">
        <f>COUNTA(E123:BR123)</f>
        <v>14</v>
      </c>
      <c r="BU123" s="13"/>
      <c r="BV123" s="13"/>
      <c r="BW123" s="13"/>
      <c r="BX123" s="13"/>
      <c r="BY123" s="13"/>
      <c r="BZ123" s="13"/>
      <c r="CA123" s="12"/>
      <c r="CB123" s="13"/>
      <c r="CC123" s="13"/>
      <c r="CD123" s="13"/>
      <c r="CE123" s="13"/>
      <c r="CF123" s="13"/>
      <c r="CG123" s="47">
        <v>10.64</v>
      </c>
      <c r="CH123">
        <v>882.94</v>
      </c>
      <c r="CI123" s="5">
        <f>+CH123-CG123</f>
        <v>872.3000000000001</v>
      </c>
      <c r="CJ123" s="73">
        <v>0.6</v>
      </c>
      <c r="CK123" s="74">
        <v>111</v>
      </c>
      <c r="CL123" s="75">
        <v>1319</v>
      </c>
      <c r="CM123" s="73">
        <v>5.4</v>
      </c>
    </row>
    <row r="124" spans="1:86" ht="10.5" customHeight="1">
      <c r="A124" s="12"/>
      <c r="B124" s="20"/>
      <c r="C124" s="70"/>
      <c r="D124" s="21"/>
      <c r="E124" s="13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2"/>
      <c r="U124" s="12"/>
      <c r="V124" s="13"/>
      <c r="W124" s="12"/>
      <c r="X124" s="12"/>
      <c r="Y124" s="13"/>
      <c r="Z124" s="13"/>
      <c r="AA124" s="12"/>
      <c r="AB124" s="12"/>
      <c r="AC124" s="12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2"/>
      <c r="AO124" s="13"/>
      <c r="AP124" s="12"/>
      <c r="AQ124" s="12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U124" s="13"/>
      <c r="BV124" s="13"/>
      <c r="BW124" s="13"/>
      <c r="BX124" s="13"/>
      <c r="BY124" s="13"/>
      <c r="BZ124" s="13"/>
      <c r="CA124" s="12"/>
      <c r="CB124" s="13"/>
      <c r="CC124" s="13"/>
      <c r="CD124" s="13"/>
      <c r="CE124" s="13"/>
      <c r="CF124" s="13"/>
      <c r="CG124" s="4"/>
      <c r="CH124"/>
    </row>
    <row r="125" spans="1:86" ht="10.5" customHeight="1">
      <c r="A125" s="12"/>
      <c r="B125" s="20"/>
      <c r="C125" s="70"/>
      <c r="D125" s="21"/>
      <c r="E125" s="13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2"/>
      <c r="U125" s="12"/>
      <c r="V125" s="13"/>
      <c r="W125" s="12"/>
      <c r="X125" s="12"/>
      <c r="Y125" s="13"/>
      <c r="Z125" s="13"/>
      <c r="AA125" s="12"/>
      <c r="AB125" s="12"/>
      <c r="AC125" s="12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2"/>
      <c r="AO125" s="13"/>
      <c r="AP125" s="12"/>
      <c r="AQ125" s="12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50" t="str">
        <f t="shared" si="15"/>
        <v> </v>
      </c>
      <c r="BU125" s="13"/>
      <c r="BV125" s="13"/>
      <c r="BW125" s="13"/>
      <c r="BX125" s="13"/>
      <c r="BY125" s="13"/>
      <c r="BZ125" s="13"/>
      <c r="CA125" s="12"/>
      <c r="CB125" s="13"/>
      <c r="CC125" s="13"/>
      <c r="CD125" s="13"/>
      <c r="CE125" s="13"/>
      <c r="CF125" s="13"/>
      <c r="CG125" s="4"/>
      <c r="CH125" s="4"/>
    </row>
    <row r="126" spans="1:86" ht="10.5" customHeight="1">
      <c r="A126" s="12" t="s">
        <v>149</v>
      </c>
      <c r="B126" s="20">
        <v>31782</v>
      </c>
      <c r="C126" s="70"/>
      <c r="D126" s="21"/>
      <c r="E126" s="13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2"/>
      <c r="U126" s="12"/>
      <c r="V126" s="13"/>
      <c r="W126" s="12"/>
      <c r="X126" s="12"/>
      <c r="Y126" s="13"/>
      <c r="Z126" s="13"/>
      <c r="AA126" s="12"/>
      <c r="AB126" s="12"/>
      <c r="AC126" s="12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2"/>
      <c r="AO126" s="13"/>
      <c r="AP126" s="12"/>
      <c r="AQ126" s="12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50" t="str">
        <f t="shared" si="15"/>
        <v>ND</v>
      </c>
      <c r="BT126" s="57">
        <f t="shared" si="13"/>
        <v>0</v>
      </c>
      <c r="BU126" s="13"/>
      <c r="BV126" s="13"/>
      <c r="BW126" s="13"/>
      <c r="BX126" s="13"/>
      <c r="BY126" s="13"/>
      <c r="BZ126" s="13"/>
      <c r="CA126" s="12"/>
      <c r="CB126" s="13"/>
      <c r="CC126" s="13">
        <v>0.49</v>
      </c>
      <c r="CD126" s="13"/>
      <c r="CE126" s="13"/>
      <c r="CF126" s="13">
        <v>0.026</v>
      </c>
      <c r="CG126" s="4"/>
      <c r="CH126">
        <v>882.64</v>
      </c>
    </row>
    <row r="127" spans="1:86" ht="10.5" customHeight="1">
      <c r="A127" s="12" t="s">
        <v>149</v>
      </c>
      <c r="B127" s="20">
        <v>31903</v>
      </c>
      <c r="C127" s="70"/>
      <c r="D127" s="21"/>
      <c r="E127" s="13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2"/>
      <c r="U127" s="12"/>
      <c r="V127" s="13"/>
      <c r="W127" s="12"/>
      <c r="X127" s="12"/>
      <c r="Y127" s="13"/>
      <c r="Z127" s="13"/>
      <c r="AA127" s="12"/>
      <c r="AB127" s="12"/>
      <c r="AC127" s="12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2"/>
      <c r="AO127" s="13"/>
      <c r="AP127" s="12"/>
      <c r="AQ127" s="12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50" t="str">
        <f t="shared" si="15"/>
        <v>ND</v>
      </c>
      <c r="BT127" s="57">
        <f aca="true" t="shared" si="16" ref="BT127:BT142">COUNTA(E127:BR127)</f>
        <v>0</v>
      </c>
      <c r="BU127" s="13"/>
      <c r="BV127" s="13"/>
      <c r="BW127" s="13"/>
      <c r="BX127" s="13"/>
      <c r="BY127" s="13"/>
      <c r="BZ127" s="13"/>
      <c r="CA127" s="12"/>
      <c r="CB127" s="13"/>
      <c r="CC127" s="13">
        <v>0.467</v>
      </c>
      <c r="CD127" s="13"/>
      <c r="CE127" s="13"/>
      <c r="CF127" s="13">
        <v>0.03</v>
      </c>
      <c r="CG127" s="4"/>
      <c r="CH127">
        <v>882.64</v>
      </c>
    </row>
    <row r="128" spans="1:87" ht="10.5" customHeight="1">
      <c r="A128" s="12" t="s">
        <v>149</v>
      </c>
      <c r="B128" s="20">
        <v>32827</v>
      </c>
      <c r="C128" s="70"/>
      <c r="D128" s="21"/>
      <c r="E128" s="13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2"/>
      <c r="U128" s="12"/>
      <c r="V128" s="13"/>
      <c r="W128" s="12"/>
      <c r="X128" s="12"/>
      <c r="Y128" s="13"/>
      <c r="Z128" s="13"/>
      <c r="AA128" s="12"/>
      <c r="AB128" s="12"/>
      <c r="AC128" s="12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2"/>
      <c r="AO128" s="13"/>
      <c r="AP128" s="12"/>
      <c r="AQ128" s="12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50" t="str">
        <f t="shared" si="15"/>
        <v>ND</v>
      </c>
      <c r="BT128" s="57">
        <f t="shared" si="16"/>
        <v>0</v>
      </c>
      <c r="BU128" s="13">
        <v>2.6</v>
      </c>
      <c r="BV128" s="13"/>
      <c r="BW128" s="13"/>
      <c r="BX128" s="13"/>
      <c r="BY128" s="13"/>
      <c r="BZ128" s="13"/>
      <c r="CA128" s="12"/>
      <c r="CB128" s="13"/>
      <c r="CC128" s="13"/>
      <c r="CD128" s="13"/>
      <c r="CE128" s="13"/>
      <c r="CF128" s="13"/>
      <c r="CG128" s="4">
        <v>9.67</v>
      </c>
      <c r="CH128">
        <v>882.64</v>
      </c>
      <c r="CI128" s="5">
        <f>+CH128-CG128</f>
        <v>872.97</v>
      </c>
    </row>
    <row r="129" spans="1:87" ht="10.5" customHeight="1">
      <c r="A129" s="12" t="s">
        <v>149</v>
      </c>
      <c r="B129" s="20">
        <v>32895</v>
      </c>
      <c r="C129" s="70"/>
      <c r="D129" s="21"/>
      <c r="E129" s="13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2"/>
      <c r="U129" s="12"/>
      <c r="V129" s="13"/>
      <c r="W129" s="12"/>
      <c r="X129" s="12"/>
      <c r="Y129" s="13"/>
      <c r="Z129" s="13"/>
      <c r="AA129" s="12"/>
      <c r="AB129" s="12"/>
      <c r="AC129" s="12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2"/>
      <c r="AO129" s="13"/>
      <c r="AP129" s="12"/>
      <c r="AQ129" s="12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50" t="str">
        <f t="shared" si="15"/>
        <v>ND</v>
      </c>
      <c r="BT129" s="57">
        <f t="shared" si="16"/>
        <v>0</v>
      </c>
      <c r="BU129" s="13">
        <v>3</v>
      </c>
      <c r="BV129" s="13"/>
      <c r="BW129" s="13"/>
      <c r="BX129" s="13"/>
      <c r="BY129" s="13"/>
      <c r="BZ129" s="13"/>
      <c r="CA129" s="12"/>
      <c r="CB129" s="13"/>
      <c r="CC129" s="13"/>
      <c r="CD129" s="13"/>
      <c r="CE129" s="13"/>
      <c r="CF129" s="13"/>
      <c r="CG129" s="4">
        <v>8.96</v>
      </c>
      <c r="CH129">
        <v>882.64</v>
      </c>
      <c r="CI129" s="5">
        <f>+CH129-CG129</f>
        <v>873.68</v>
      </c>
    </row>
    <row r="130" spans="1:86" ht="10.5" customHeight="1">
      <c r="A130" s="12"/>
      <c r="B130" s="20"/>
      <c r="C130" s="70"/>
      <c r="D130" s="21"/>
      <c r="E130" s="13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2"/>
      <c r="U130" s="12"/>
      <c r="V130" s="13"/>
      <c r="W130" s="12"/>
      <c r="X130" s="12"/>
      <c r="Y130" s="13"/>
      <c r="Z130" s="13"/>
      <c r="AA130" s="12"/>
      <c r="AB130" s="12"/>
      <c r="AC130" s="12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2"/>
      <c r="AO130" s="13"/>
      <c r="AP130" s="12"/>
      <c r="AQ130" s="12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U130" s="13"/>
      <c r="BV130" s="13"/>
      <c r="BW130" s="13"/>
      <c r="BX130" s="13"/>
      <c r="BY130" s="13"/>
      <c r="BZ130" s="13"/>
      <c r="CA130" s="12"/>
      <c r="CB130" s="13"/>
      <c r="CC130" s="13"/>
      <c r="CD130" s="13"/>
      <c r="CE130" s="13"/>
      <c r="CF130" s="13"/>
      <c r="CG130" s="4"/>
      <c r="CH130" s="4"/>
    </row>
    <row r="131" spans="1:86" ht="10.5" customHeight="1">
      <c r="A131" s="12"/>
      <c r="B131" s="20"/>
      <c r="C131" s="70"/>
      <c r="D131" s="21"/>
      <c r="E131" s="13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2"/>
      <c r="U131" s="12"/>
      <c r="V131" s="13"/>
      <c r="W131" s="12"/>
      <c r="X131" s="12"/>
      <c r="Y131" s="13"/>
      <c r="Z131" s="13"/>
      <c r="AA131" s="12"/>
      <c r="AB131" s="12"/>
      <c r="AC131" s="12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2"/>
      <c r="AO131" s="13"/>
      <c r="AP131" s="12"/>
      <c r="AQ131" s="12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50" t="str">
        <f aca="true" t="shared" si="17" ref="BS131:BS138">IF(COUNTA(A131)=1,IF(SUM(E131:BR131)=0,"ND",SUM(E131:BR131))," ")</f>
        <v> </v>
      </c>
      <c r="BU131" s="13"/>
      <c r="BV131" s="13"/>
      <c r="BW131" s="13"/>
      <c r="BX131" s="13"/>
      <c r="BY131" s="13"/>
      <c r="BZ131" s="13"/>
      <c r="CA131" s="12"/>
      <c r="CB131" s="13"/>
      <c r="CC131" s="13"/>
      <c r="CD131" s="13"/>
      <c r="CE131" s="13"/>
      <c r="CF131" s="13"/>
      <c r="CG131" s="4"/>
      <c r="CH131" s="4"/>
    </row>
    <row r="132" spans="1:86" ht="10.5" customHeight="1">
      <c r="A132" s="12" t="s">
        <v>150</v>
      </c>
      <c r="B132" s="20">
        <v>31782</v>
      </c>
      <c r="C132" s="70"/>
      <c r="D132" s="21"/>
      <c r="E132" s="13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2"/>
      <c r="U132" s="12"/>
      <c r="V132" s="13"/>
      <c r="W132" s="12"/>
      <c r="X132" s="12"/>
      <c r="Y132" s="13"/>
      <c r="Z132" s="13"/>
      <c r="AA132" s="12"/>
      <c r="AB132" s="12"/>
      <c r="AC132" s="12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2"/>
      <c r="AO132" s="13"/>
      <c r="AP132" s="12"/>
      <c r="AQ132" s="12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50" t="str">
        <f t="shared" si="17"/>
        <v>ND</v>
      </c>
      <c r="BT132" s="57">
        <f t="shared" si="16"/>
        <v>0</v>
      </c>
      <c r="BU132" s="13"/>
      <c r="BV132" s="13"/>
      <c r="BW132" s="13"/>
      <c r="BX132" s="13"/>
      <c r="BY132" s="13"/>
      <c r="BZ132" s="13"/>
      <c r="CA132" s="12"/>
      <c r="CB132" s="13"/>
      <c r="CC132" s="13"/>
      <c r="CD132" s="13"/>
      <c r="CE132" s="13"/>
      <c r="CF132" s="13"/>
      <c r="CG132" s="4"/>
      <c r="CH132">
        <v>917.42</v>
      </c>
    </row>
    <row r="133" spans="1:86" ht="10.5" customHeight="1">
      <c r="A133" s="12" t="s">
        <v>150</v>
      </c>
      <c r="B133" s="20">
        <v>31903</v>
      </c>
      <c r="C133" s="70"/>
      <c r="D133" s="21"/>
      <c r="E133" s="13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2"/>
      <c r="U133" s="12"/>
      <c r="V133" s="13"/>
      <c r="W133" s="12"/>
      <c r="X133" s="12"/>
      <c r="Y133" s="13"/>
      <c r="Z133" s="13"/>
      <c r="AA133" s="12"/>
      <c r="AB133" s="12"/>
      <c r="AC133" s="12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2"/>
      <c r="AO133" s="13"/>
      <c r="AP133" s="12"/>
      <c r="AQ133" s="12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50" t="str">
        <f t="shared" si="17"/>
        <v>ND</v>
      </c>
      <c r="BT133" s="57">
        <f t="shared" si="16"/>
        <v>0</v>
      </c>
      <c r="BU133" s="13"/>
      <c r="BV133" s="13"/>
      <c r="BW133" s="13"/>
      <c r="BX133" s="13"/>
      <c r="BY133" s="13"/>
      <c r="BZ133" s="13"/>
      <c r="CA133" s="12"/>
      <c r="CB133" s="13"/>
      <c r="CC133" s="13"/>
      <c r="CD133" s="13"/>
      <c r="CE133" s="13"/>
      <c r="CF133" s="13">
        <v>0.023</v>
      </c>
      <c r="CG133" s="4"/>
      <c r="CH133">
        <v>917.42</v>
      </c>
    </row>
    <row r="134" spans="1:87" ht="10.5" customHeight="1">
      <c r="A134" s="12" t="s">
        <v>150</v>
      </c>
      <c r="B134" s="20">
        <v>32827</v>
      </c>
      <c r="C134" s="70"/>
      <c r="D134" s="21"/>
      <c r="E134" s="13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2"/>
      <c r="U134" s="12"/>
      <c r="V134" s="13"/>
      <c r="W134" s="12"/>
      <c r="X134" s="12"/>
      <c r="Y134" s="13"/>
      <c r="Z134" s="13"/>
      <c r="AA134" s="12"/>
      <c r="AB134" s="12"/>
      <c r="AC134" s="12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2"/>
      <c r="AO134" s="13"/>
      <c r="AP134" s="12"/>
      <c r="AQ134" s="12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>
        <v>7</v>
      </c>
      <c r="BI134" s="13"/>
      <c r="BJ134" s="13"/>
      <c r="BK134" s="13"/>
      <c r="BL134" s="13"/>
      <c r="BM134" s="13"/>
      <c r="BN134" s="13"/>
      <c r="BO134" s="13"/>
      <c r="BP134" s="13"/>
      <c r="BQ134" s="13"/>
      <c r="BR134" s="13">
        <v>8</v>
      </c>
      <c r="BS134" s="50">
        <f t="shared" si="17"/>
        <v>15</v>
      </c>
      <c r="BT134" s="57">
        <f t="shared" si="16"/>
        <v>2</v>
      </c>
      <c r="BU134" s="13">
        <v>2.5</v>
      </c>
      <c r="BV134" s="13"/>
      <c r="BW134" s="13"/>
      <c r="BX134" s="13"/>
      <c r="BY134" s="13"/>
      <c r="BZ134" s="13"/>
      <c r="CA134" s="12"/>
      <c r="CB134" s="13"/>
      <c r="CC134" s="13"/>
      <c r="CD134" s="13"/>
      <c r="CE134" s="13"/>
      <c r="CF134" s="13"/>
      <c r="CG134" s="4">
        <v>39.18</v>
      </c>
      <c r="CH134">
        <v>917.42</v>
      </c>
      <c r="CI134" s="5">
        <f>+CH134-CG134</f>
        <v>878.24</v>
      </c>
    </row>
    <row r="135" spans="1:87" ht="10.5" customHeight="1">
      <c r="A135" s="12" t="s">
        <v>150</v>
      </c>
      <c r="B135" s="20">
        <v>32895</v>
      </c>
      <c r="C135" s="70"/>
      <c r="D135" s="21"/>
      <c r="E135" s="13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2"/>
      <c r="U135" s="12"/>
      <c r="V135" s="13"/>
      <c r="W135" s="12"/>
      <c r="X135" s="12"/>
      <c r="Y135" s="13"/>
      <c r="Z135" s="13"/>
      <c r="AA135" s="12"/>
      <c r="AB135" s="12"/>
      <c r="AC135" s="12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2"/>
      <c r="AO135" s="13"/>
      <c r="AP135" s="12"/>
      <c r="AQ135" s="12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>
        <v>2</v>
      </c>
      <c r="BB135" s="13"/>
      <c r="BC135" s="13"/>
      <c r="BD135" s="13"/>
      <c r="BE135" s="13"/>
      <c r="BF135" s="13"/>
      <c r="BG135" s="13"/>
      <c r="BH135" s="13">
        <v>6</v>
      </c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50">
        <f t="shared" si="17"/>
        <v>8</v>
      </c>
      <c r="BT135" s="57">
        <f t="shared" si="16"/>
        <v>2</v>
      </c>
      <c r="BU135" s="13">
        <v>3</v>
      </c>
      <c r="BV135" s="13"/>
      <c r="BW135" s="13"/>
      <c r="BX135" s="13"/>
      <c r="BY135" s="13"/>
      <c r="BZ135" s="13"/>
      <c r="CA135" s="12"/>
      <c r="CB135" s="13"/>
      <c r="CC135" s="13"/>
      <c r="CD135" s="13"/>
      <c r="CE135" s="13"/>
      <c r="CF135" s="13"/>
      <c r="CG135" s="4">
        <v>39.35</v>
      </c>
      <c r="CH135">
        <v>917.42</v>
      </c>
      <c r="CI135" s="5">
        <f>+CH135-CG135</f>
        <v>878.0699999999999</v>
      </c>
    </row>
    <row r="136" spans="1:86" ht="10.5" customHeight="1">
      <c r="A136" s="12" t="s">
        <v>150</v>
      </c>
      <c r="B136" s="20">
        <v>33892</v>
      </c>
      <c r="C136" s="70"/>
      <c r="D136" s="21"/>
      <c r="E136" s="13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2"/>
      <c r="U136" s="12"/>
      <c r="V136" s="13"/>
      <c r="W136" s="12"/>
      <c r="X136" s="12"/>
      <c r="Y136" s="13"/>
      <c r="Z136" s="13"/>
      <c r="AA136" s="12"/>
      <c r="AB136" s="12"/>
      <c r="AC136" s="12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2"/>
      <c r="AO136" s="13"/>
      <c r="AP136" s="12"/>
      <c r="AQ136" s="12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50" t="str">
        <f t="shared" si="17"/>
        <v>ND</v>
      </c>
      <c r="BT136" s="57">
        <f t="shared" si="16"/>
        <v>0</v>
      </c>
      <c r="BU136" s="13"/>
      <c r="BV136" s="13"/>
      <c r="BW136" s="13"/>
      <c r="BX136" s="13"/>
      <c r="BY136" s="13"/>
      <c r="BZ136" s="13"/>
      <c r="CA136" s="12"/>
      <c r="CB136" s="13"/>
      <c r="CC136" s="13"/>
      <c r="CD136" s="13"/>
      <c r="CE136" s="13"/>
      <c r="CF136" s="13">
        <v>0.0199</v>
      </c>
      <c r="CG136" s="4"/>
      <c r="CH136">
        <v>917.42</v>
      </c>
    </row>
    <row r="137" spans="1:86" ht="10.5" customHeight="1">
      <c r="A137" s="12" t="s">
        <v>150</v>
      </c>
      <c r="B137" s="20">
        <v>34276</v>
      </c>
      <c r="C137" s="70"/>
      <c r="D137" s="21"/>
      <c r="E137" s="13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2"/>
      <c r="U137" s="12"/>
      <c r="V137" s="13"/>
      <c r="W137" s="12"/>
      <c r="X137" s="12"/>
      <c r="Y137" s="13"/>
      <c r="Z137" s="13"/>
      <c r="AA137" s="12"/>
      <c r="AB137" s="12"/>
      <c r="AC137" s="12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2"/>
      <c r="AO137" s="13"/>
      <c r="AP137" s="12"/>
      <c r="AQ137" s="12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50" t="str">
        <f t="shared" si="17"/>
        <v>ND</v>
      </c>
      <c r="BT137" s="57">
        <f t="shared" si="16"/>
        <v>0</v>
      </c>
      <c r="BU137" s="13"/>
      <c r="BV137" s="13"/>
      <c r="BW137" s="13"/>
      <c r="BX137" s="13"/>
      <c r="BY137" s="13"/>
      <c r="BZ137" s="13"/>
      <c r="CA137" s="12"/>
      <c r="CB137" s="13"/>
      <c r="CC137" s="13"/>
      <c r="CD137" s="13"/>
      <c r="CE137" s="13"/>
      <c r="CF137" s="13">
        <v>0.0294</v>
      </c>
      <c r="CG137" s="4"/>
      <c r="CH137">
        <v>917.42</v>
      </c>
    </row>
    <row r="138" spans="1:86" ht="10.5" customHeight="1">
      <c r="A138" s="12" t="s">
        <v>150</v>
      </c>
      <c r="B138" s="20">
        <v>34435</v>
      </c>
      <c r="C138" s="70"/>
      <c r="D138" s="21"/>
      <c r="E138" s="13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2"/>
      <c r="U138" s="12"/>
      <c r="V138" s="13"/>
      <c r="W138" s="12"/>
      <c r="X138" s="12"/>
      <c r="Y138" s="13"/>
      <c r="Z138" s="13"/>
      <c r="AA138" s="12"/>
      <c r="AB138" s="12"/>
      <c r="AC138" s="12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2"/>
      <c r="AO138" s="13"/>
      <c r="AP138" s="12"/>
      <c r="AQ138" s="12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50" t="str">
        <f t="shared" si="17"/>
        <v>ND</v>
      </c>
      <c r="BT138" s="57">
        <f t="shared" si="16"/>
        <v>0</v>
      </c>
      <c r="BU138" s="13"/>
      <c r="BV138" s="13"/>
      <c r="BW138" s="13"/>
      <c r="BX138" s="13"/>
      <c r="BY138" s="13"/>
      <c r="BZ138" s="13"/>
      <c r="CA138" s="12"/>
      <c r="CB138" s="13"/>
      <c r="CC138" s="13"/>
      <c r="CD138" s="13"/>
      <c r="CE138" s="13"/>
      <c r="CF138" s="13">
        <v>0.0087</v>
      </c>
      <c r="CG138" s="4"/>
      <c r="CH138">
        <v>917.42</v>
      </c>
    </row>
    <row r="139" spans="1:86" ht="10.5" customHeight="1">
      <c r="A139" s="12" t="s">
        <v>150</v>
      </c>
      <c r="B139" s="20">
        <v>34526</v>
      </c>
      <c r="C139" s="70"/>
      <c r="D139" s="21" t="s">
        <v>117</v>
      </c>
      <c r="E139" s="13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2"/>
      <c r="U139" s="12"/>
      <c r="V139" s="13"/>
      <c r="W139" s="12"/>
      <c r="X139" s="12"/>
      <c r="Y139" s="13"/>
      <c r="Z139" s="13"/>
      <c r="AA139" s="12"/>
      <c r="AB139" s="12"/>
      <c r="AC139" s="12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2"/>
      <c r="AO139" s="13"/>
      <c r="AP139" s="12"/>
      <c r="AQ139" s="12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50" t="str">
        <f aca="true" t="shared" si="18" ref="BS139:BS148">IF(COUNTA(A139)=1,IF(SUM(E139:BR139)=0,"ND",SUM(E139:BR139))," ")</f>
        <v>ND</v>
      </c>
      <c r="BT139" s="57">
        <f t="shared" si="16"/>
        <v>0</v>
      </c>
      <c r="BU139" s="13" t="s">
        <v>121</v>
      </c>
      <c r="BV139" s="13"/>
      <c r="BW139" s="13"/>
      <c r="BX139" s="13"/>
      <c r="BY139" s="13"/>
      <c r="BZ139" s="13"/>
      <c r="CA139" s="12"/>
      <c r="CB139" s="13"/>
      <c r="CC139" s="13"/>
      <c r="CD139" s="13"/>
      <c r="CE139" s="13"/>
      <c r="CF139" s="13">
        <v>0.0196</v>
      </c>
      <c r="CG139" s="4"/>
      <c r="CH139">
        <v>917.42</v>
      </c>
    </row>
    <row r="140" spans="1:86" ht="10.5" customHeight="1">
      <c r="A140" s="12" t="s">
        <v>150</v>
      </c>
      <c r="B140" s="20">
        <v>34977</v>
      </c>
      <c r="C140" s="70"/>
      <c r="D140" s="21" t="s">
        <v>117</v>
      </c>
      <c r="E140" s="13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2"/>
      <c r="U140" s="12"/>
      <c r="V140" s="13"/>
      <c r="W140" s="12"/>
      <c r="X140" s="12"/>
      <c r="Y140" s="13"/>
      <c r="Z140" s="13"/>
      <c r="AA140" s="12"/>
      <c r="AB140" s="12"/>
      <c r="AC140" s="12"/>
      <c r="AD140" s="13"/>
      <c r="AE140" s="13"/>
      <c r="AF140" s="13"/>
      <c r="AG140" s="13"/>
      <c r="AH140" s="13"/>
      <c r="AI140" s="13">
        <v>0.5</v>
      </c>
      <c r="AJ140" s="13"/>
      <c r="AK140" s="13"/>
      <c r="AL140" s="13"/>
      <c r="AM140" s="13"/>
      <c r="AN140" s="12"/>
      <c r="AO140" s="13"/>
      <c r="AP140" s="12"/>
      <c r="AQ140" s="12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>
        <v>0.4</v>
      </c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50">
        <f t="shared" si="18"/>
        <v>0.9</v>
      </c>
      <c r="BT140" s="57">
        <f t="shared" si="16"/>
        <v>2</v>
      </c>
      <c r="BU140" s="13"/>
      <c r="BV140" s="13"/>
      <c r="BW140" s="13"/>
      <c r="BX140" s="13"/>
      <c r="BY140" s="13"/>
      <c r="BZ140" s="13"/>
      <c r="CA140" s="12"/>
      <c r="CB140" s="13"/>
      <c r="CC140" s="13"/>
      <c r="CD140" s="13"/>
      <c r="CE140" s="13"/>
      <c r="CF140" s="13"/>
      <c r="CG140" s="4"/>
      <c r="CH140">
        <v>917.42</v>
      </c>
    </row>
    <row r="141" spans="1:89" ht="10.5" customHeight="1">
      <c r="A141" s="12" t="s">
        <v>150</v>
      </c>
      <c r="B141" s="20">
        <v>35355</v>
      </c>
      <c r="C141" s="70"/>
      <c r="D141" s="21" t="s">
        <v>118</v>
      </c>
      <c r="E141" s="13" t="s">
        <v>132</v>
      </c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2"/>
      <c r="U141" s="12"/>
      <c r="V141" s="13"/>
      <c r="W141" s="12"/>
      <c r="X141" s="12"/>
      <c r="Y141" s="13"/>
      <c r="Z141" s="13"/>
      <c r="AA141" s="12"/>
      <c r="AB141" s="12"/>
      <c r="AC141" s="12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2"/>
      <c r="AO141" s="13"/>
      <c r="AP141" s="12"/>
      <c r="AQ141" s="12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50" t="str">
        <f t="shared" si="18"/>
        <v>ND</v>
      </c>
      <c r="BT141" s="57">
        <f t="shared" si="16"/>
        <v>1</v>
      </c>
      <c r="BU141" s="13"/>
      <c r="BV141" s="13"/>
      <c r="BW141" s="13"/>
      <c r="BX141" s="13"/>
      <c r="BY141" s="13"/>
      <c r="BZ141" s="13"/>
      <c r="CA141" s="12"/>
      <c r="CB141" s="13"/>
      <c r="CC141" s="13"/>
      <c r="CD141" s="13"/>
      <c r="CE141" s="13"/>
      <c r="CF141" s="13"/>
      <c r="CG141" s="4">
        <v>30.98</v>
      </c>
      <c r="CH141">
        <v>917.42</v>
      </c>
      <c r="CI141" s="5">
        <f aca="true" t="shared" si="19" ref="CI141:CI148">+CH141-CG141</f>
        <v>886.4399999999999</v>
      </c>
      <c r="CK141" s="6">
        <v>4.7</v>
      </c>
    </row>
    <row r="142" spans="1:94" ht="10.5" customHeight="1">
      <c r="A142" s="12" t="s">
        <v>150</v>
      </c>
      <c r="B142" s="20">
        <v>35534</v>
      </c>
      <c r="C142" s="70"/>
      <c r="D142" s="21" t="s">
        <v>118</v>
      </c>
      <c r="E142" s="13" t="s">
        <v>151</v>
      </c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2"/>
      <c r="U142" s="12"/>
      <c r="V142" s="13"/>
      <c r="W142" s="12"/>
      <c r="X142" s="12"/>
      <c r="Y142" s="13"/>
      <c r="Z142" s="13"/>
      <c r="AA142" s="12"/>
      <c r="AB142" s="12"/>
      <c r="AC142" s="12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2"/>
      <c r="AO142" s="13"/>
      <c r="AP142" s="12"/>
      <c r="AQ142" s="12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50" t="str">
        <f t="shared" si="18"/>
        <v>ND</v>
      </c>
      <c r="BT142" s="57">
        <f t="shared" si="16"/>
        <v>1</v>
      </c>
      <c r="BU142" s="13"/>
      <c r="BV142" s="13"/>
      <c r="BW142" s="13"/>
      <c r="BX142" s="13"/>
      <c r="BY142" s="13"/>
      <c r="BZ142" s="13"/>
      <c r="CA142" s="12"/>
      <c r="CB142" s="13"/>
      <c r="CC142" s="13"/>
      <c r="CD142" s="13"/>
      <c r="CE142" s="13"/>
      <c r="CF142" s="13"/>
      <c r="CG142" s="44">
        <v>30.37</v>
      </c>
      <c r="CH142">
        <v>917.42</v>
      </c>
      <c r="CI142" s="5">
        <f t="shared" si="19"/>
        <v>887.05</v>
      </c>
      <c r="CJ142" s="38">
        <v>0.2</v>
      </c>
      <c r="CK142" s="39">
        <v>3.9</v>
      </c>
      <c r="CL142" s="40">
        <v>400</v>
      </c>
      <c r="CM142" s="38">
        <v>7.9</v>
      </c>
      <c r="CN142" s="72"/>
      <c r="CO142" s="72"/>
      <c r="CP142" s="72"/>
    </row>
    <row r="143" spans="1:94" ht="10.5" customHeight="1">
      <c r="A143" s="12" t="s">
        <v>150</v>
      </c>
      <c r="B143" s="20">
        <v>35628</v>
      </c>
      <c r="C143" s="70"/>
      <c r="D143" s="21" t="s">
        <v>118</v>
      </c>
      <c r="E143" s="13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2"/>
      <c r="U143" s="12"/>
      <c r="V143" s="13"/>
      <c r="W143" s="12"/>
      <c r="X143" s="12"/>
      <c r="Y143" s="13"/>
      <c r="Z143" s="13"/>
      <c r="AA143" s="12"/>
      <c r="AB143" s="12"/>
      <c r="AC143" s="12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2"/>
      <c r="AO143" s="13"/>
      <c r="AP143" s="12"/>
      <c r="AQ143" s="12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50" t="str">
        <f t="shared" si="18"/>
        <v>ND</v>
      </c>
      <c r="BT143" s="57">
        <f aca="true" t="shared" si="20" ref="BT143:BT165">COUNTA(E143:BR143)</f>
        <v>0</v>
      </c>
      <c r="BU143" s="13">
        <v>1</v>
      </c>
      <c r="BV143" s="13" t="s">
        <v>120</v>
      </c>
      <c r="BW143" s="13" t="s">
        <v>121</v>
      </c>
      <c r="BX143" s="13" t="s">
        <v>121</v>
      </c>
      <c r="BY143" s="13" t="s">
        <v>121</v>
      </c>
      <c r="BZ143" s="13"/>
      <c r="CA143" s="12">
        <v>0.087</v>
      </c>
      <c r="CB143" s="13" t="s">
        <v>121</v>
      </c>
      <c r="CC143" s="13">
        <v>0.13</v>
      </c>
      <c r="CD143" s="13" t="s">
        <v>121</v>
      </c>
      <c r="CE143" s="13" t="s">
        <v>120</v>
      </c>
      <c r="CF143" s="13" t="s">
        <v>121</v>
      </c>
      <c r="CG143" s="45">
        <v>30.3</v>
      </c>
      <c r="CH143">
        <v>917.42</v>
      </c>
      <c r="CI143" s="5">
        <f t="shared" si="19"/>
        <v>887.12</v>
      </c>
      <c r="CJ143" s="38">
        <v>0.2</v>
      </c>
      <c r="CK143" s="39">
        <v>2.9</v>
      </c>
      <c r="CL143" s="40">
        <v>327</v>
      </c>
      <c r="CM143" s="38">
        <v>7.8</v>
      </c>
      <c r="CN143" s="72"/>
      <c r="CO143" s="72"/>
      <c r="CP143" s="72"/>
    </row>
    <row r="144" spans="1:94" ht="10.5" customHeight="1">
      <c r="A144" s="12" t="s">
        <v>150</v>
      </c>
      <c r="B144" s="20">
        <v>35713</v>
      </c>
      <c r="C144" s="70"/>
      <c r="D144" s="21" t="s">
        <v>118</v>
      </c>
      <c r="E144" s="13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2"/>
      <c r="U144" s="12"/>
      <c r="V144" s="13"/>
      <c r="W144" s="12"/>
      <c r="X144" s="12"/>
      <c r="Y144" s="13"/>
      <c r="Z144" s="13"/>
      <c r="AA144" s="12"/>
      <c r="AB144" s="12"/>
      <c r="AC144" s="12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2"/>
      <c r="AO144" s="13"/>
      <c r="AP144" s="12"/>
      <c r="AQ144" s="12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50" t="str">
        <f t="shared" si="18"/>
        <v>ND</v>
      </c>
      <c r="BT144" s="57">
        <f t="shared" si="20"/>
        <v>0</v>
      </c>
      <c r="BU144" s="13"/>
      <c r="BV144" s="13"/>
      <c r="BW144" s="13"/>
      <c r="BX144" s="13"/>
      <c r="BY144" s="13"/>
      <c r="BZ144" s="13"/>
      <c r="CA144" s="12"/>
      <c r="CB144" s="13"/>
      <c r="CC144" s="13"/>
      <c r="CD144" s="13"/>
      <c r="CE144" s="13"/>
      <c r="CF144" s="13"/>
      <c r="CG144" s="45">
        <v>30.59</v>
      </c>
      <c r="CH144">
        <v>917.42</v>
      </c>
      <c r="CI144" s="5">
        <f t="shared" si="19"/>
        <v>886.8299999999999</v>
      </c>
      <c r="CJ144" s="38">
        <v>0.1</v>
      </c>
      <c r="CK144" s="39">
        <v>6.4</v>
      </c>
      <c r="CL144" s="40">
        <v>402</v>
      </c>
      <c r="CM144" s="38">
        <v>7.9</v>
      </c>
      <c r="CN144" s="72"/>
      <c r="CO144" s="72"/>
      <c r="CP144" s="72"/>
    </row>
    <row r="145" spans="1:94" ht="10.5" customHeight="1">
      <c r="A145" s="12" t="s">
        <v>150</v>
      </c>
      <c r="B145" s="20">
        <v>35902</v>
      </c>
      <c r="C145" s="70"/>
      <c r="D145" s="21" t="s">
        <v>118</v>
      </c>
      <c r="E145" s="13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2"/>
      <c r="U145" s="12"/>
      <c r="V145" s="13"/>
      <c r="W145" s="12"/>
      <c r="X145" s="12"/>
      <c r="Y145" s="13"/>
      <c r="Z145" s="13"/>
      <c r="AA145" s="12"/>
      <c r="AB145" s="12"/>
      <c r="AC145" s="12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2"/>
      <c r="AO145" s="13"/>
      <c r="AP145" s="12"/>
      <c r="AQ145" s="12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50" t="str">
        <f t="shared" si="18"/>
        <v>ND</v>
      </c>
      <c r="BT145" s="57">
        <f t="shared" si="20"/>
        <v>0</v>
      </c>
      <c r="BU145" s="13"/>
      <c r="BV145" s="13"/>
      <c r="BW145" s="13"/>
      <c r="BX145" s="13"/>
      <c r="BY145" s="13"/>
      <c r="BZ145" s="13"/>
      <c r="CA145" s="12"/>
      <c r="CB145" s="13"/>
      <c r="CC145" s="13"/>
      <c r="CD145" s="13"/>
      <c r="CE145" s="13"/>
      <c r="CF145" s="13"/>
      <c r="CG145" s="47">
        <v>30.49</v>
      </c>
      <c r="CH145">
        <v>917.42</v>
      </c>
      <c r="CI145" s="5">
        <f t="shared" si="19"/>
        <v>886.93</v>
      </c>
      <c r="CJ145" s="38">
        <v>0.5</v>
      </c>
      <c r="CK145" s="39">
        <v>1.5</v>
      </c>
      <c r="CL145" s="40">
        <v>301</v>
      </c>
      <c r="CM145" s="38">
        <v>8.06</v>
      </c>
      <c r="CN145" s="72"/>
      <c r="CO145" s="72"/>
      <c r="CP145" s="72"/>
    </row>
    <row r="146" spans="1:109" ht="10.5" customHeight="1">
      <c r="A146" s="12" t="s">
        <v>150</v>
      </c>
      <c r="B146" s="20">
        <v>36031</v>
      </c>
      <c r="C146" s="70">
        <v>9825490</v>
      </c>
      <c r="D146" s="21" t="s">
        <v>118</v>
      </c>
      <c r="E146" s="13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2"/>
      <c r="U146" s="12"/>
      <c r="V146" s="13"/>
      <c r="W146" s="12"/>
      <c r="X146" s="12"/>
      <c r="Y146" s="13"/>
      <c r="Z146" s="13"/>
      <c r="AA146" s="12"/>
      <c r="AB146" s="12"/>
      <c r="AC146" s="12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2"/>
      <c r="AO146" s="13"/>
      <c r="AP146" s="12"/>
      <c r="AQ146" s="12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50" t="str">
        <f t="shared" si="18"/>
        <v>ND</v>
      </c>
      <c r="BT146" s="57">
        <f t="shared" si="20"/>
        <v>0</v>
      </c>
      <c r="BU146" s="13">
        <v>1.7</v>
      </c>
      <c r="BV146" s="13" t="s">
        <v>120</v>
      </c>
      <c r="BW146" s="13" t="s">
        <v>121</v>
      </c>
      <c r="BX146" s="13" t="s">
        <v>121</v>
      </c>
      <c r="BY146" s="13" t="s">
        <v>121</v>
      </c>
      <c r="BZ146" s="13" t="s">
        <v>120</v>
      </c>
      <c r="CA146" s="13">
        <v>0.04</v>
      </c>
      <c r="CB146" s="13" t="s">
        <v>121</v>
      </c>
      <c r="CC146" s="13">
        <v>0.17</v>
      </c>
      <c r="CD146" s="13" t="s">
        <v>121</v>
      </c>
      <c r="CE146" s="13" t="s">
        <v>120</v>
      </c>
      <c r="CF146" s="13" t="s">
        <v>121</v>
      </c>
      <c r="CG146" s="47">
        <v>31.5</v>
      </c>
      <c r="CH146">
        <v>917.42</v>
      </c>
      <c r="CI146" s="5">
        <f t="shared" si="19"/>
        <v>885.92</v>
      </c>
      <c r="CJ146" s="38">
        <v>0.2</v>
      </c>
      <c r="CK146" s="40">
        <v>3.2</v>
      </c>
      <c r="CL146" s="40">
        <v>373</v>
      </c>
      <c r="CM146" s="38">
        <v>7.76</v>
      </c>
      <c r="CN146" s="72" t="s">
        <v>152</v>
      </c>
      <c r="CO146" s="72" t="s">
        <v>122</v>
      </c>
      <c r="CP146" s="72" t="s">
        <v>123</v>
      </c>
      <c r="CS146" s="6">
        <v>180</v>
      </c>
      <c r="CT146" s="6">
        <v>1.6</v>
      </c>
      <c r="CU146" s="6">
        <v>250</v>
      </c>
      <c r="CV146" s="6">
        <v>8.1</v>
      </c>
      <c r="CW146" s="6">
        <v>25</v>
      </c>
      <c r="CX146" s="6">
        <v>0.22</v>
      </c>
      <c r="CY146" s="6" t="s">
        <v>121</v>
      </c>
      <c r="DA146" s="6" t="s">
        <v>121</v>
      </c>
      <c r="DC146" s="6" t="s">
        <v>121</v>
      </c>
      <c r="DD146" s="6" t="s">
        <v>121</v>
      </c>
      <c r="DE146" s="66">
        <v>0.023</v>
      </c>
    </row>
    <row r="147" spans="1:94" ht="10.5" customHeight="1">
      <c r="A147" s="12" t="s">
        <v>150</v>
      </c>
      <c r="B147" s="20">
        <v>36075</v>
      </c>
      <c r="C147" s="70">
        <v>9831652</v>
      </c>
      <c r="D147" s="21" t="s">
        <v>118</v>
      </c>
      <c r="E147" s="13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2"/>
      <c r="U147" s="12"/>
      <c r="V147" s="13"/>
      <c r="W147" s="12"/>
      <c r="X147" s="12"/>
      <c r="Y147" s="13"/>
      <c r="Z147" s="13"/>
      <c r="AA147" s="12"/>
      <c r="AB147" s="12"/>
      <c r="AC147" s="12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2"/>
      <c r="AO147" s="13"/>
      <c r="AP147" s="12"/>
      <c r="AQ147" s="12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50" t="str">
        <f t="shared" si="18"/>
        <v>ND</v>
      </c>
      <c r="BT147" s="57">
        <f t="shared" si="20"/>
        <v>0</v>
      </c>
      <c r="BU147" s="13"/>
      <c r="BV147" s="13"/>
      <c r="BW147" s="13"/>
      <c r="BX147" s="13"/>
      <c r="BY147" s="13"/>
      <c r="BZ147" s="13"/>
      <c r="CA147" s="12"/>
      <c r="CB147" s="13"/>
      <c r="CC147" s="13"/>
      <c r="CD147" s="13"/>
      <c r="CE147" s="13"/>
      <c r="CF147" s="13"/>
      <c r="CG147" s="47"/>
      <c r="CH147"/>
      <c r="CJ147" s="38">
        <v>0.2</v>
      </c>
      <c r="CK147" s="40">
        <v>1.7</v>
      </c>
      <c r="CL147" s="40">
        <v>346</v>
      </c>
      <c r="CM147" s="38">
        <v>7.21</v>
      </c>
      <c r="CN147" s="72"/>
      <c r="CO147" s="72"/>
      <c r="CP147" s="72"/>
    </row>
    <row r="148" spans="1:91" ht="10.5" customHeight="1">
      <c r="A148" s="12" t="s">
        <v>150</v>
      </c>
      <c r="B148" s="20">
        <v>36215</v>
      </c>
      <c r="C148" s="70">
        <v>9904113</v>
      </c>
      <c r="D148" s="21" t="s">
        <v>118</v>
      </c>
      <c r="E148" s="13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2"/>
      <c r="U148" s="12"/>
      <c r="V148" s="13"/>
      <c r="W148" s="12"/>
      <c r="X148" s="12"/>
      <c r="Y148" s="13"/>
      <c r="Z148" s="13"/>
      <c r="AA148" s="12"/>
      <c r="AB148" s="12"/>
      <c r="AC148" s="12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2"/>
      <c r="AO148" s="13"/>
      <c r="AP148" s="12"/>
      <c r="AQ148" s="12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50" t="str">
        <f t="shared" si="18"/>
        <v>ND</v>
      </c>
      <c r="BT148" s="57">
        <f t="shared" si="20"/>
        <v>0</v>
      </c>
      <c r="BU148" s="13"/>
      <c r="BV148" s="13"/>
      <c r="BW148" s="13"/>
      <c r="BX148" s="13"/>
      <c r="BY148" s="13"/>
      <c r="BZ148" s="13"/>
      <c r="CA148" s="12"/>
      <c r="CB148" s="13"/>
      <c r="CC148" s="13"/>
      <c r="CD148" s="13"/>
      <c r="CE148" s="13"/>
      <c r="CF148" s="13"/>
      <c r="CG148" s="4">
        <v>32.21</v>
      </c>
      <c r="CH148">
        <v>917.42</v>
      </c>
      <c r="CI148" s="5">
        <f t="shared" si="19"/>
        <v>885.2099999999999</v>
      </c>
      <c r="CJ148" s="5">
        <v>0.3</v>
      </c>
      <c r="CK148" s="6">
        <v>5.4</v>
      </c>
      <c r="CL148" s="6">
        <v>414</v>
      </c>
      <c r="CM148" s="6">
        <v>7.46</v>
      </c>
    </row>
    <row r="149" spans="1:107" ht="10.5" customHeight="1">
      <c r="A149" s="12" t="s">
        <v>150</v>
      </c>
      <c r="B149" s="20">
        <v>36362</v>
      </c>
      <c r="C149" s="70">
        <v>9924006</v>
      </c>
      <c r="D149" s="21" t="s">
        <v>118</v>
      </c>
      <c r="E149" s="13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2"/>
      <c r="U149" s="12"/>
      <c r="V149" s="13">
        <v>0.1</v>
      </c>
      <c r="W149" s="12"/>
      <c r="X149" s="12"/>
      <c r="Y149" s="13"/>
      <c r="Z149" s="13"/>
      <c r="AA149" s="12"/>
      <c r="AB149" s="12"/>
      <c r="AC149" s="12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2"/>
      <c r="AO149" s="13"/>
      <c r="AP149" s="12"/>
      <c r="AQ149" s="12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50">
        <f>IF(COUNTA(A149)=1,IF(SUM(E149:BR149)=0,"ND",SUM(E149:BR149))," ")</f>
        <v>0.1</v>
      </c>
      <c r="BT149" s="57">
        <f>COUNTA(E149:BR149)</f>
        <v>1</v>
      </c>
      <c r="BU149" s="13" t="s">
        <v>127</v>
      </c>
      <c r="BV149" s="13"/>
      <c r="BW149" s="13" t="s">
        <v>124</v>
      </c>
      <c r="BX149" s="13" t="s">
        <v>125</v>
      </c>
      <c r="BY149" s="13" t="s">
        <v>126</v>
      </c>
      <c r="BZ149" s="13" t="s">
        <v>120</v>
      </c>
      <c r="CA149" s="13">
        <v>0.069</v>
      </c>
      <c r="CB149" s="13" t="s">
        <v>127</v>
      </c>
      <c r="CC149" s="13">
        <v>0.21</v>
      </c>
      <c r="CD149" s="13" t="s">
        <v>128</v>
      </c>
      <c r="CE149" s="13"/>
      <c r="CF149" s="13" t="s">
        <v>124</v>
      </c>
      <c r="CG149" s="4">
        <v>31.39</v>
      </c>
      <c r="CH149">
        <v>917.42</v>
      </c>
      <c r="CI149" s="5">
        <f>+CH149-CG149</f>
        <v>886.03</v>
      </c>
      <c r="CJ149" s="5">
        <v>0.4</v>
      </c>
      <c r="CK149" s="6">
        <v>5.9</v>
      </c>
      <c r="CL149" s="6">
        <v>448</v>
      </c>
      <c r="CM149" s="6">
        <v>7.88</v>
      </c>
      <c r="CS149" s="6">
        <v>190</v>
      </c>
      <c r="CT149" s="6">
        <v>9.6</v>
      </c>
      <c r="CU149" s="6">
        <v>310</v>
      </c>
      <c r="CV149" s="6">
        <v>15</v>
      </c>
      <c r="CW149" s="6">
        <v>27</v>
      </c>
      <c r="DA149" s="6" t="s">
        <v>130</v>
      </c>
      <c r="DC149" s="6" t="s">
        <v>128</v>
      </c>
    </row>
    <row r="150" spans="1:91" ht="10.5" customHeight="1">
      <c r="A150" s="12" t="s">
        <v>150</v>
      </c>
      <c r="B150" s="20">
        <v>36486</v>
      </c>
      <c r="C150" s="70">
        <v>9940891</v>
      </c>
      <c r="D150" s="21" t="s">
        <v>118</v>
      </c>
      <c r="E150" s="13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2"/>
      <c r="U150" s="12"/>
      <c r="V150" s="13"/>
      <c r="W150" s="12"/>
      <c r="X150" s="12"/>
      <c r="Y150" s="13"/>
      <c r="Z150" s="13"/>
      <c r="AA150" s="12"/>
      <c r="AB150" s="12"/>
      <c r="AC150" s="12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2"/>
      <c r="AO150" s="13"/>
      <c r="AP150" s="12"/>
      <c r="AQ150" s="12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50" t="str">
        <f>IF(COUNTA(A150)=1,IF(SUM(E150:BR150)=0,"ND",SUM(E150:BR150))," ")</f>
        <v>ND</v>
      </c>
      <c r="BT150" s="57">
        <f>COUNTA(E150:BR150)</f>
        <v>0</v>
      </c>
      <c r="BU150" s="13"/>
      <c r="BV150" s="13"/>
      <c r="BW150" s="13"/>
      <c r="BX150" s="13"/>
      <c r="BY150" s="13"/>
      <c r="BZ150" s="13"/>
      <c r="CA150" s="12"/>
      <c r="CB150" s="13"/>
      <c r="CC150" s="13"/>
      <c r="CD150" s="13"/>
      <c r="CE150" s="13"/>
      <c r="CF150" s="13"/>
      <c r="CG150" s="4">
        <v>31.374</v>
      </c>
      <c r="CH150">
        <v>917.42</v>
      </c>
      <c r="CI150" s="5">
        <f>+CH150-CG150</f>
        <v>886.0459999999999</v>
      </c>
      <c r="CJ150" s="5">
        <v>0.6</v>
      </c>
      <c r="CK150" s="6">
        <v>5.7</v>
      </c>
      <c r="CL150" s="6">
        <v>380</v>
      </c>
      <c r="CM150" s="6">
        <v>7.78</v>
      </c>
    </row>
    <row r="151" spans="1:91" ht="10.5" customHeight="1">
      <c r="A151" s="12" t="s">
        <v>150</v>
      </c>
      <c r="B151" s="20">
        <v>36662</v>
      </c>
      <c r="C151" s="70">
        <v>200012208</v>
      </c>
      <c r="D151" s="21" t="s">
        <v>118</v>
      </c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2"/>
      <c r="U151" s="12"/>
      <c r="V151" s="13"/>
      <c r="W151" s="12"/>
      <c r="X151" s="12"/>
      <c r="Y151" s="13"/>
      <c r="Z151" s="13"/>
      <c r="AA151" s="12"/>
      <c r="AB151" s="12"/>
      <c r="AC151" s="12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2"/>
      <c r="AO151" s="13"/>
      <c r="AP151" s="12"/>
      <c r="AQ151" s="12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50" t="str">
        <f>IF(COUNTA(A151)=1,IF(SUM(E151:BR151)=0,"ND",SUM(E151:BR151))," ")</f>
        <v>ND</v>
      </c>
      <c r="BT151" s="57">
        <f>COUNTA(E151:BR151)</f>
        <v>0</v>
      </c>
      <c r="BU151" s="13"/>
      <c r="BV151" s="13"/>
      <c r="BW151" s="13"/>
      <c r="BX151" s="13"/>
      <c r="BY151" s="13"/>
      <c r="BZ151" s="13"/>
      <c r="CA151" s="12"/>
      <c r="CB151" s="13"/>
      <c r="CC151" s="13"/>
      <c r="CD151" s="13"/>
      <c r="CE151" s="13"/>
      <c r="CF151" s="13"/>
      <c r="CG151" s="4">
        <v>32.23</v>
      </c>
      <c r="CH151">
        <v>917.42</v>
      </c>
      <c r="CI151" s="5">
        <f>+CH151-CG151</f>
        <v>885.1899999999999</v>
      </c>
      <c r="CJ151" s="5">
        <v>1</v>
      </c>
      <c r="CK151" s="6">
        <v>3.6</v>
      </c>
      <c r="CL151" s="6">
        <v>361</v>
      </c>
      <c r="CM151" s="6">
        <v>7.46</v>
      </c>
    </row>
    <row r="152" spans="1:107" ht="10.5" customHeight="1">
      <c r="A152" s="12" t="s">
        <v>150</v>
      </c>
      <c r="B152" s="20">
        <v>36724</v>
      </c>
      <c r="C152" s="70">
        <v>200022093</v>
      </c>
      <c r="D152" s="21" t="s">
        <v>118</v>
      </c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2"/>
      <c r="U152" s="12"/>
      <c r="V152" s="13"/>
      <c r="W152" s="12"/>
      <c r="X152" s="12"/>
      <c r="Y152" s="13"/>
      <c r="Z152" s="13"/>
      <c r="AA152" s="12"/>
      <c r="AB152" s="12"/>
      <c r="AC152" s="12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2"/>
      <c r="AO152" s="13"/>
      <c r="AP152" s="12"/>
      <c r="AQ152" s="12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50" t="str">
        <f>IF(COUNTA(A152)=1,IF(SUM(E152:BR152)=0,"ND",SUM(E152:BR152))," ")</f>
        <v>ND</v>
      </c>
      <c r="BT152" s="57">
        <f>COUNTA(E152:BR152)</f>
        <v>0</v>
      </c>
      <c r="BU152" s="13">
        <v>1.2</v>
      </c>
      <c r="BV152" s="13" t="s">
        <v>120</v>
      </c>
      <c r="BW152" s="13" t="s">
        <v>241</v>
      </c>
      <c r="BX152" s="13" t="s">
        <v>242</v>
      </c>
      <c r="BY152" s="13" t="s">
        <v>126</v>
      </c>
      <c r="BZ152" s="13" t="s">
        <v>120</v>
      </c>
      <c r="CA152" s="12">
        <v>0.16</v>
      </c>
      <c r="CB152" s="13" t="s">
        <v>243</v>
      </c>
      <c r="CC152" s="13">
        <v>0.28</v>
      </c>
      <c r="CD152" s="13" t="s">
        <v>128</v>
      </c>
      <c r="CE152" s="13" t="s">
        <v>120</v>
      </c>
      <c r="CF152" s="13" t="s">
        <v>129</v>
      </c>
      <c r="CG152" s="47">
        <v>32.76</v>
      </c>
      <c r="CH152">
        <v>917.42</v>
      </c>
      <c r="CI152" s="5">
        <f>+CH152-CG152</f>
        <v>884.66</v>
      </c>
      <c r="CJ152" s="38">
        <v>0.5</v>
      </c>
      <c r="CK152" s="39">
        <v>2.5</v>
      </c>
      <c r="CL152" s="40">
        <v>578</v>
      </c>
      <c r="CM152" s="38">
        <v>7.87</v>
      </c>
      <c r="CS152" s="6">
        <v>210</v>
      </c>
      <c r="CT152" s="6">
        <v>4</v>
      </c>
      <c r="CU152" s="6">
        <v>370</v>
      </c>
      <c r="CV152" s="6">
        <v>51</v>
      </c>
      <c r="CW152" s="6">
        <v>36</v>
      </c>
      <c r="DA152" s="6" t="s">
        <v>130</v>
      </c>
      <c r="DC152" s="6" t="s">
        <v>128</v>
      </c>
    </row>
    <row r="153" spans="1:91" ht="10.5" customHeight="1">
      <c r="A153" s="12" t="s">
        <v>150</v>
      </c>
      <c r="B153" s="20">
        <v>36798</v>
      </c>
      <c r="C153" s="70">
        <v>200031870</v>
      </c>
      <c r="D153" s="21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2"/>
      <c r="U153" s="12"/>
      <c r="V153" s="13"/>
      <c r="W153" s="12"/>
      <c r="X153" s="12"/>
      <c r="Y153" s="13"/>
      <c r="Z153" s="13"/>
      <c r="AA153" s="12"/>
      <c r="AB153" s="12"/>
      <c r="AC153" s="12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2"/>
      <c r="AO153" s="13"/>
      <c r="AP153" s="12"/>
      <c r="AQ153" s="12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50" t="str">
        <f>IF(COUNTA(A153)=1,IF(SUM(E153:BR153)=0,"ND",SUM(E153:BR153))," ")</f>
        <v>ND</v>
      </c>
      <c r="BT153" s="57">
        <f>COUNTA(E153:BR153)</f>
        <v>0</v>
      </c>
      <c r="BU153" s="13"/>
      <c r="BV153" s="13"/>
      <c r="BW153" s="13"/>
      <c r="BX153" s="13"/>
      <c r="BY153" s="13"/>
      <c r="BZ153" s="13"/>
      <c r="CA153" s="12"/>
      <c r="CB153" s="13"/>
      <c r="CC153" s="13"/>
      <c r="CD153" s="13"/>
      <c r="CE153" s="13"/>
      <c r="CF153" s="13"/>
      <c r="CG153" s="47">
        <v>33.36</v>
      </c>
      <c r="CH153">
        <v>917.42</v>
      </c>
      <c r="CI153" s="5">
        <f>+CH153-CG153</f>
        <v>884.06</v>
      </c>
      <c r="CJ153" s="73">
        <v>0.2</v>
      </c>
      <c r="CK153" s="74">
        <v>8.3</v>
      </c>
      <c r="CL153" s="75">
        <v>592</v>
      </c>
      <c r="CM153" s="73">
        <v>7.61</v>
      </c>
    </row>
    <row r="154" spans="1:86" ht="10.5" customHeight="1">
      <c r="A154" s="12"/>
      <c r="B154" s="20"/>
      <c r="C154" s="70"/>
      <c r="D154" s="21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2"/>
      <c r="U154" s="12"/>
      <c r="V154" s="13"/>
      <c r="W154" s="12"/>
      <c r="X154" s="12"/>
      <c r="Y154" s="13"/>
      <c r="Z154" s="13"/>
      <c r="AA154" s="12"/>
      <c r="AB154" s="12"/>
      <c r="AC154" s="12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2"/>
      <c r="AO154" s="13"/>
      <c r="AP154" s="12"/>
      <c r="AQ154" s="12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U154" s="13"/>
      <c r="BV154" s="13"/>
      <c r="BW154" s="13"/>
      <c r="BX154" s="13"/>
      <c r="BY154" s="13"/>
      <c r="BZ154" s="13"/>
      <c r="CA154" s="12"/>
      <c r="CB154" s="13"/>
      <c r="CC154" s="13"/>
      <c r="CD154" s="13"/>
      <c r="CE154" s="13"/>
      <c r="CF154" s="13"/>
      <c r="CG154" s="4"/>
      <c r="CH154"/>
    </row>
    <row r="155" spans="1:86" ht="10.5" customHeight="1">
      <c r="A155" s="12"/>
      <c r="B155" s="20"/>
      <c r="C155" s="70"/>
      <c r="D155" s="21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2"/>
      <c r="U155" s="12"/>
      <c r="V155" s="13"/>
      <c r="W155" s="12"/>
      <c r="X155" s="12"/>
      <c r="Y155" s="13"/>
      <c r="Z155" s="13"/>
      <c r="AA155" s="12"/>
      <c r="AB155" s="12"/>
      <c r="AC155" s="12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2"/>
      <c r="AO155" s="13"/>
      <c r="AP155" s="12"/>
      <c r="AQ155" s="12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50" t="str">
        <f aca="true" t="shared" si="21" ref="BS155:BS177">IF(COUNTA(A155)=1,IF(SUM(E155:BR155)=0,"ND",SUM(E155:BR155))," ")</f>
        <v> </v>
      </c>
      <c r="BU155" s="13"/>
      <c r="BV155" s="13"/>
      <c r="BW155" s="13"/>
      <c r="BX155" s="13"/>
      <c r="BY155" s="13"/>
      <c r="BZ155" s="13"/>
      <c r="CA155" s="12"/>
      <c r="CB155" s="13"/>
      <c r="CC155" s="13"/>
      <c r="CD155" s="13"/>
      <c r="CE155" s="13"/>
      <c r="CF155" s="13"/>
      <c r="CG155" s="4"/>
      <c r="CH155" s="4"/>
    </row>
    <row r="156" spans="1:86" ht="10.5" customHeight="1">
      <c r="A156" s="12" t="s">
        <v>153</v>
      </c>
      <c r="B156" s="20">
        <v>31903</v>
      </c>
      <c r="C156" s="70"/>
      <c r="D156" s="21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2"/>
      <c r="U156" s="12"/>
      <c r="V156" s="13"/>
      <c r="W156" s="12"/>
      <c r="X156" s="12"/>
      <c r="Y156" s="13"/>
      <c r="Z156" s="13"/>
      <c r="AA156" s="12"/>
      <c r="AB156" s="12"/>
      <c r="AC156" s="12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2"/>
      <c r="AO156" s="13"/>
      <c r="AP156" s="12"/>
      <c r="AQ156" s="12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50" t="str">
        <f t="shared" si="21"/>
        <v>ND</v>
      </c>
      <c r="BT156" s="57">
        <f t="shared" si="20"/>
        <v>0</v>
      </c>
      <c r="BU156" s="13"/>
      <c r="BV156" s="13"/>
      <c r="BW156" s="13"/>
      <c r="BX156" s="13"/>
      <c r="BY156" s="13"/>
      <c r="BZ156" s="13"/>
      <c r="CA156" s="12"/>
      <c r="CB156" s="13"/>
      <c r="CC156" s="13">
        <v>0.063</v>
      </c>
      <c r="CD156" s="13"/>
      <c r="CE156" s="13"/>
      <c r="CF156" s="13"/>
      <c r="CG156" s="4"/>
      <c r="CH156" s="4"/>
    </row>
    <row r="157" spans="1:86" ht="10.5" customHeight="1">
      <c r="A157" s="12"/>
      <c r="B157" s="20"/>
      <c r="C157" s="70"/>
      <c r="D157" s="21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2"/>
      <c r="U157" s="12"/>
      <c r="V157" s="13"/>
      <c r="W157" s="12"/>
      <c r="X157" s="12"/>
      <c r="Y157" s="13"/>
      <c r="Z157" s="13"/>
      <c r="AA157" s="12"/>
      <c r="AB157" s="12"/>
      <c r="AC157" s="12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2"/>
      <c r="AO157" s="13"/>
      <c r="AP157" s="12"/>
      <c r="AQ157" s="12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50" t="str">
        <f t="shared" si="21"/>
        <v> </v>
      </c>
      <c r="BU157" s="13"/>
      <c r="BV157" s="13"/>
      <c r="BW157" s="13"/>
      <c r="BX157" s="13"/>
      <c r="BY157" s="13"/>
      <c r="BZ157" s="13"/>
      <c r="CA157" s="12"/>
      <c r="CB157" s="13"/>
      <c r="CC157" s="13"/>
      <c r="CD157" s="13"/>
      <c r="CE157" s="13"/>
      <c r="CF157" s="13"/>
      <c r="CG157" s="4"/>
      <c r="CH157" s="4"/>
    </row>
    <row r="158" spans="1:86" ht="10.5" customHeight="1">
      <c r="A158" s="12" t="s">
        <v>154</v>
      </c>
      <c r="B158" s="20">
        <v>31782</v>
      </c>
      <c r="C158" s="70"/>
      <c r="D158" s="21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2"/>
      <c r="U158" s="12"/>
      <c r="V158" s="13"/>
      <c r="W158" s="12"/>
      <c r="X158" s="12"/>
      <c r="Y158" s="13"/>
      <c r="Z158" s="13"/>
      <c r="AA158" s="12"/>
      <c r="AB158" s="12"/>
      <c r="AC158" s="12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2"/>
      <c r="AO158" s="13"/>
      <c r="AP158" s="12"/>
      <c r="AQ158" s="12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50" t="str">
        <f t="shared" si="21"/>
        <v>ND</v>
      </c>
      <c r="BT158" s="57">
        <f t="shared" si="20"/>
        <v>0</v>
      </c>
      <c r="BU158" s="13"/>
      <c r="BV158" s="13"/>
      <c r="BW158" s="13"/>
      <c r="BX158" s="13"/>
      <c r="BY158" s="13"/>
      <c r="BZ158" s="13"/>
      <c r="CA158" s="12"/>
      <c r="CB158" s="13"/>
      <c r="CC158" s="13"/>
      <c r="CD158" s="13"/>
      <c r="CE158" s="13"/>
      <c r="CF158" s="13"/>
      <c r="CG158" s="4"/>
      <c r="CH158" s="4"/>
    </row>
    <row r="159" spans="1:86" ht="10.5" customHeight="1">
      <c r="A159" s="12" t="s">
        <v>154</v>
      </c>
      <c r="B159" s="20">
        <v>31903</v>
      </c>
      <c r="C159" s="70"/>
      <c r="D159" s="21"/>
      <c r="E159" s="13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2"/>
      <c r="U159" s="12"/>
      <c r="V159" s="13"/>
      <c r="W159" s="12"/>
      <c r="X159" s="12"/>
      <c r="Y159" s="13"/>
      <c r="Z159" s="13"/>
      <c r="AA159" s="12"/>
      <c r="AB159" s="12"/>
      <c r="AC159" s="12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2"/>
      <c r="AO159" s="13"/>
      <c r="AP159" s="12"/>
      <c r="AQ159" s="12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50" t="str">
        <f t="shared" si="21"/>
        <v>ND</v>
      </c>
      <c r="BT159" s="57">
        <f t="shared" si="20"/>
        <v>0</v>
      </c>
      <c r="BU159" s="13"/>
      <c r="BV159" s="13"/>
      <c r="BW159" s="13"/>
      <c r="BX159" s="13"/>
      <c r="BY159" s="13"/>
      <c r="BZ159" s="13"/>
      <c r="CA159" s="12"/>
      <c r="CB159" s="13"/>
      <c r="CC159" s="13"/>
      <c r="CD159" s="13"/>
      <c r="CE159" s="13"/>
      <c r="CF159" s="13"/>
      <c r="CG159" s="4"/>
      <c r="CH159" s="4"/>
    </row>
    <row r="160" spans="1:86" ht="10.5" customHeight="1">
      <c r="A160" s="12"/>
      <c r="B160" s="20"/>
      <c r="C160" s="70"/>
      <c r="D160" s="21"/>
      <c r="E160" s="13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2"/>
      <c r="U160" s="12"/>
      <c r="V160" s="13"/>
      <c r="W160" s="12"/>
      <c r="X160" s="12"/>
      <c r="Y160" s="13"/>
      <c r="Z160" s="13"/>
      <c r="AA160" s="12"/>
      <c r="AB160" s="12"/>
      <c r="AC160" s="12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2"/>
      <c r="AO160" s="13"/>
      <c r="AP160" s="12"/>
      <c r="AQ160" s="12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50" t="str">
        <f t="shared" si="21"/>
        <v> </v>
      </c>
      <c r="BU160" s="13"/>
      <c r="BV160" s="13"/>
      <c r="BW160" s="13"/>
      <c r="BX160" s="13"/>
      <c r="BY160" s="13"/>
      <c r="BZ160" s="13"/>
      <c r="CA160" s="12"/>
      <c r="CB160" s="13"/>
      <c r="CC160" s="13"/>
      <c r="CD160" s="13"/>
      <c r="CE160" s="13"/>
      <c r="CF160" s="13"/>
      <c r="CG160" s="4"/>
      <c r="CH160" s="4"/>
    </row>
    <row r="161" spans="1:86" ht="10.5" customHeight="1">
      <c r="A161" s="12" t="s">
        <v>155</v>
      </c>
      <c r="B161" s="20">
        <v>31782</v>
      </c>
      <c r="C161" s="70"/>
      <c r="D161" s="21"/>
      <c r="E161" s="13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2"/>
      <c r="U161" s="12"/>
      <c r="V161" s="13"/>
      <c r="W161" s="12"/>
      <c r="X161" s="12"/>
      <c r="Y161" s="13"/>
      <c r="Z161" s="13"/>
      <c r="AA161" s="12"/>
      <c r="AB161" s="12"/>
      <c r="AC161" s="12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2"/>
      <c r="AO161" s="13"/>
      <c r="AP161" s="12"/>
      <c r="AQ161" s="12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50" t="str">
        <f t="shared" si="21"/>
        <v>ND</v>
      </c>
      <c r="BT161" s="57">
        <f t="shared" si="20"/>
        <v>0</v>
      </c>
      <c r="BU161" s="13"/>
      <c r="BV161" s="13"/>
      <c r="BW161" s="13"/>
      <c r="BX161" s="13"/>
      <c r="BY161" s="13"/>
      <c r="BZ161" s="13"/>
      <c r="CA161" s="12"/>
      <c r="CB161" s="13"/>
      <c r="CC161" s="13"/>
      <c r="CD161" s="13"/>
      <c r="CE161" s="13"/>
      <c r="CF161" s="13"/>
      <c r="CG161" s="4"/>
      <c r="CH161" s="4"/>
    </row>
    <row r="162" spans="1:86" ht="10.5" customHeight="1">
      <c r="A162" s="12" t="s">
        <v>155</v>
      </c>
      <c r="B162" s="20">
        <v>31903</v>
      </c>
      <c r="C162" s="70"/>
      <c r="D162" s="21"/>
      <c r="E162" s="13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2"/>
      <c r="U162" s="12"/>
      <c r="V162" s="13"/>
      <c r="W162" s="12"/>
      <c r="X162" s="12"/>
      <c r="Y162" s="13"/>
      <c r="Z162" s="13"/>
      <c r="AA162" s="12"/>
      <c r="AB162" s="12"/>
      <c r="AC162" s="12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2"/>
      <c r="AO162" s="13"/>
      <c r="AP162" s="12"/>
      <c r="AQ162" s="12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50" t="str">
        <f t="shared" si="21"/>
        <v>ND</v>
      </c>
      <c r="BT162" s="57">
        <f t="shared" si="20"/>
        <v>0</v>
      </c>
      <c r="BU162" s="13"/>
      <c r="BV162" s="13"/>
      <c r="BW162" s="13"/>
      <c r="BX162" s="13"/>
      <c r="BY162" s="13"/>
      <c r="BZ162" s="13"/>
      <c r="CA162" s="12"/>
      <c r="CB162" s="13"/>
      <c r="CC162" s="13"/>
      <c r="CD162" s="13"/>
      <c r="CE162" s="13"/>
      <c r="CF162" s="13"/>
      <c r="CG162" s="4"/>
      <c r="CH162" s="4"/>
    </row>
    <row r="163" spans="1:86" ht="10.5" customHeight="1">
      <c r="A163" s="12"/>
      <c r="B163" s="20"/>
      <c r="C163" s="70"/>
      <c r="D163" s="21"/>
      <c r="E163" s="13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2"/>
      <c r="U163" s="12"/>
      <c r="V163" s="13"/>
      <c r="W163" s="12"/>
      <c r="X163" s="12"/>
      <c r="Y163" s="13"/>
      <c r="Z163" s="13"/>
      <c r="AA163" s="12"/>
      <c r="AB163" s="12"/>
      <c r="AC163" s="12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2"/>
      <c r="AO163" s="13"/>
      <c r="AP163" s="12"/>
      <c r="AQ163" s="12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50" t="str">
        <f t="shared" si="21"/>
        <v> </v>
      </c>
      <c r="BU163" s="13"/>
      <c r="BV163" s="13"/>
      <c r="BW163" s="13"/>
      <c r="BX163" s="13"/>
      <c r="BY163" s="13"/>
      <c r="BZ163" s="13"/>
      <c r="CA163" s="12"/>
      <c r="CB163" s="13"/>
      <c r="CC163" s="13"/>
      <c r="CD163" s="13"/>
      <c r="CE163" s="13"/>
      <c r="CF163" s="13"/>
      <c r="CG163" s="4"/>
      <c r="CH163" s="4"/>
    </row>
    <row r="164" spans="1:86" ht="10.5" customHeight="1">
      <c r="A164" s="12" t="s">
        <v>156</v>
      </c>
      <c r="B164" s="20">
        <v>32827</v>
      </c>
      <c r="C164" s="70"/>
      <c r="D164" s="21"/>
      <c r="E164" s="13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2"/>
      <c r="U164" s="12"/>
      <c r="V164" s="13"/>
      <c r="W164" s="12"/>
      <c r="X164" s="12"/>
      <c r="Y164" s="13"/>
      <c r="Z164" s="13"/>
      <c r="AA164" s="12"/>
      <c r="AB164" s="12"/>
      <c r="AC164" s="12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2"/>
      <c r="AO164" s="13"/>
      <c r="AP164" s="12"/>
      <c r="AQ164" s="12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>
        <v>10</v>
      </c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50">
        <f t="shared" si="21"/>
        <v>10</v>
      </c>
      <c r="BT164" s="57">
        <f t="shared" si="20"/>
        <v>1</v>
      </c>
      <c r="BU164" s="13">
        <v>2.2</v>
      </c>
      <c r="BV164" s="13"/>
      <c r="BW164" s="13"/>
      <c r="BX164" s="13"/>
      <c r="BY164" s="13"/>
      <c r="BZ164" s="13"/>
      <c r="CA164" s="12"/>
      <c r="CB164" s="13"/>
      <c r="CC164" s="13"/>
      <c r="CD164" s="13"/>
      <c r="CE164" s="13"/>
      <c r="CF164" s="13"/>
      <c r="CG164" s="4">
        <v>29.09</v>
      </c>
      <c r="CH164" s="4"/>
    </row>
    <row r="165" spans="1:86" ht="10.5" customHeight="1">
      <c r="A165" s="12" t="s">
        <v>156</v>
      </c>
      <c r="B165" s="20">
        <v>32895</v>
      </c>
      <c r="C165" s="70"/>
      <c r="D165" s="21"/>
      <c r="E165" s="13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2"/>
      <c r="U165" s="12"/>
      <c r="V165" s="13"/>
      <c r="W165" s="12"/>
      <c r="X165" s="12"/>
      <c r="Y165" s="13"/>
      <c r="Z165" s="13"/>
      <c r="AA165" s="12"/>
      <c r="AB165" s="12"/>
      <c r="AC165" s="12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2"/>
      <c r="AO165" s="13"/>
      <c r="AP165" s="12"/>
      <c r="AQ165" s="12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>
        <v>3</v>
      </c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50">
        <f t="shared" si="21"/>
        <v>3</v>
      </c>
      <c r="BT165" s="57">
        <f t="shared" si="20"/>
        <v>1</v>
      </c>
      <c r="BU165" s="13">
        <v>6.1</v>
      </c>
      <c r="BV165" s="13"/>
      <c r="BW165" s="13"/>
      <c r="BX165" s="13"/>
      <c r="BY165" s="13"/>
      <c r="BZ165" s="13"/>
      <c r="CA165" s="12"/>
      <c r="CB165" s="13"/>
      <c r="CC165" s="13"/>
      <c r="CD165" s="13"/>
      <c r="CE165" s="13"/>
      <c r="CF165" s="13"/>
      <c r="CG165" s="4">
        <v>29.27</v>
      </c>
      <c r="CH165" s="4"/>
    </row>
    <row r="166" spans="1:86" ht="10.5" customHeight="1">
      <c r="A166" s="12"/>
      <c r="B166" s="20"/>
      <c r="C166" s="70"/>
      <c r="D166" s="21"/>
      <c r="E166" s="13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2"/>
      <c r="U166" s="12"/>
      <c r="V166" s="13"/>
      <c r="W166" s="12"/>
      <c r="X166" s="12"/>
      <c r="Y166" s="13"/>
      <c r="Z166" s="13"/>
      <c r="AA166" s="12"/>
      <c r="AB166" s="12"/>
      <c r="AC166" s="12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2"/>
      <c r="AO166" s="13"/>
      <c r="AP166" s="12"/>
      <c r="AQ166" s="12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50" t="str">
        <f t="shared" si="21"/>
        <v> </v>
      </c>
      <c r="BU166" s="13"/>
      <c r="BV166" s="13"/>
      <c r="BW166" s="13"/>
      <c r="BX166" s="13"/>
      <c r="BY166" s="13"/>
      <c r="BZ166" s="13"/>
      <c r="CA166" s="12"/>
      <c r="CB166" s="13"/>
      <c r="CC166" s="13"/>
      <c r="CD166" s="13"/>
      <c r="CE166" s="13"/>
      <c r="CF166" s="13"/>
      <c r="CG166" s="4"/>
      <c r="CH166" s="4"/>
    </row>
    <row r="167" spans="1:86" ht="10.5" customHeight="1">
      <c r="A167" s="12" t="s">
        <v>157</v>
      </c>
      <c r="B167" s="20">
        <v>31782</v>
      </c>
      <c r="C167" s="70"/>
      <c r="D167" s="21"/>
      <c r="E167" s="13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2"/>
      <c r="U167" s="12"/>
      <c r="V167" s="13"/>
      <c r="W167" s="12"/>
      <c r="X167" s="12"/>
      <c r="Y167" s="13"/>
      <c r="Z167" s="13"/>
      <c r="AA167" s="12"/>
      <c r="AB167" s="12"/>
      <c r="AC167" s="12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2"/>
      <c r="AO167" s="13"/>
      <c r="AP167" s="12"/>
      <c r="AQ167" s="12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50" t="str">
        <f t="shared" si="21"/>
        <v>ND</v>
      </c>
      <c r="BT167" s="57">
        <f aca="true" t="shared" si="22" ref="BT167:BT181">COUNTA(E167:BR167)</f>
        <v>0</v>
      </c>
      <c r="BU167" s="13"/>
      <c r="BV167" s="13"/>
      <c r="BW167" s="13"/>
      <c r="BX167" s="13">
        <v>20</v>
      </c>
      <c r="BY167" s="13"/>
      <c r="BZ167" s="13"/>
      <c r="CA167" s="12"/>
      <c r="CB167" s="13"/>
      <c r="CC167" s="13"/>
      <c r="CD167" s="13"/>
      <c r="CE167" s="13"/>
      <c r="CF167" s="13"/>
      <c r="CG167" s="4"/>
      <c r="CH167" s="4"/>
    </row>
    <row r="168" spans="1:86" ht="10.5" customHeight="1">
      <c r="A168" s="12" t="s">
        <v>157</v>
      </c>
      <c r="B168" s="20">
        <v>31903</v>
      </c>
      <c r="C168" s="70"/>
      <c r="D168" s="21"/>
      <c r="E168" s="13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2"/>
      <c r="U168" s="12"/>
      <c r="V168" s="13"/>
      <c r="W168" s="12"/>
      <c r="X168" s="12"/>
      <c r="Y168" s="13"/>
      <c r="Z168" s="13"/>
      <c r="AA168" s="12"/>
      <c r="AB168" s="12"/>
      <c r="AC168" s="12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2"/>
      <c r="AO168" s="13"/>
      <c r="AP168" s="12"/>
      <c r="AQ168" s="12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50" t="str">
        <f t="shared" si="21"/>
        <v>ND</v>
      </c>
      <c r="BT168" s="57">
        <f t="shared" si="22"/>
        <v>0</v>
      </c>
      <c r="BU168" s="13"/>
      <c r="BV168" s="13"/>
      <c r="BW168" s="13"/>
      <c r="BX168" s="13"/>
      <c r="BY168" s="13"/>
      <c r="BZ168" s="13"/>
      <c r="CA168" s="12"/>
      <c r="CB168" s="13"/>
      <c r="CC168" s="13"/>
      <c r="CD168" s="13"/>
      <c r="CE168" s="13"/>
      <c r="CF168" s="13"/>
      <c r="CG168" s="4"/>
      <c r="CH168" s="4"/>
    </row>
    <row r="169" spans="1:86" ht="10.5" customHeight="1">
      <c r="A169" s="12"/>
      <c r="B169" s="20"/>
      <c r="C169" s="70"/>
      <c r="D169" s="21"/>
      <c r="E169" s="13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2"/>
      <c r="U169" s="12"/>
      <c r="V169" s="13"/>
      <c r="W169" s="12"/>
      <c r="X169" s="12"/>
      <c r="Y169" s="13"/>
      <c r="Z169" s="13"/>
      <c r="AA169" s="12"/>
      <c r="AB169" s="12"/>
      <c r="AC169" s="12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2"/>
      <c r="AO169" s="13"/>
      <c r="AP169" s="12"/>
      <c r="AQ169" s="12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50" t="str">
        <f t="shared" si="21"/>
        <v> </v>
      </c>
      <c r="BU169" s="13"/>
      <c r="BV169" s="13"/>
      <c r="BW169" s="13"/>
      <c r="BX169" s="13"/>
      <c r="BY169" s="13"/>
      <c r="BZ169" s="13"/>
      <c r="CA169" s="12"/>
      <c r="CB169" s="13"/>
      <c r="CC169" s="13"/>
      <c r="CD169" s="13"/>
      <c r="CE169" s="13"/>
      <c r="CF169" s="13"/>
      <c r="CG169" s="4"/>
      <c r="CH169" s="4"/>
    </row>
    <row r="170" spans="1:86" ht="10.5" customHeight="1">
      <c r="A170" s="12" t="s">
        <v>158</v>
      </c>
      <c r="B170" s="20">
        <v>31782</v>
      </c>
      <c r="C170" s="70"/>
      <c r="D170" s="21"/>
      <c r="E170" s="13"/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2"/>
      <c r="U170" s="12"/>
      <c r="V170" s="13"/>
      <c r="W170" s="12"/>
      <c r="X170" s="12"/>
      <c r="Y170" s="13"/>
      <c r="Z170" s="13"/>
      <c r="AA170" s="12"/>
      <c r="AB170" s="12"/>
      <c r="AC170" s="12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2"/>
      <c r="AO170" s="13"/>
      <c r="AP170" s="12"/>
      <c r="AQ170" s="12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50" t="str">
        <f t="shared" si="21"/>
        <v>ND</v>
      </c>
      <c r="BT170" s="57">
        <f t="shared" si="22"/>
        <v>0</v>
      </c>
      <c r="BU170" s="13"/>
      <c r="BV170" s="13"/>
      <c r="BW170" s="13"/>
      <c r="BX170" s="13"/>
      <c r="BY170" s="13"/>
      <c r="BZ170" s="13"/>
      <c r="CA170" s="12"/>
      <c r="CB170" s="13"/>
      <c r="CC170" s="13">
        <v>0.23</v>
      </c>
      <c r="CD170" s="13"/>
      <c r="CE170" s="13"/>
      <c r="CF170" s="13"/>
      <c r="CG170" s="4"/>
      <c r="CH170">
        <v>877.08</v>
      </c>
    </row>
    <row r="171" spans="1:86" ht="10.5" customHeight="1">
      <c r="A171" s="12" t="s">
        <v>158</v>
      </c>
      <c r="B171" s="20">
        <v>31903</v>
      </c>
      <c r="C171" s="70"/>
      <c r="D171" s="21"/>
      <c r="E171" s="13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2"/>
      <c r="U171" s="12"/>
      <c r="V171" s="13"/>
      <c r="W171" s="12"/>
      <c r="X171" s="12"/>
      <c r="Y171" s="13"/>
      <c r="Z171" s="13"/>
      <c r="AA171" s="12"/>
      <c r="AB171" s="12"/>
      <c r="AC171" s="12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2"/>
      <c r="AO171" s="13"/>
      <c r="AP171" s="12"/>
      <c r="AQ171" s="12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50" t="str">
        <f t="shared" si="21"/>
        <v>ND</v>
      </c>
      <c r="BT171" s="57">
        <f t="shared" si="22"/>
        <v>0</v>
      </c>
      <c r="BU171" s="13"/>
      <c r="BV171" s="13"/>
      <c r="BW171" s="13"/>
      <c r="BX171" s="13"/>
      <c r="BY171" s="13">
        <v>26</v>
      </c>
      <c r="BZ171" s="13"/>
      <c r="CA171" s="12"/>
      <c r="CB171" s="13"/>
      <c r="CC171" s="13">
        <v>0.227</v>
      </c>
      <c r="CD171" s="13"/>
      <c r="CE171" s="13"/>
      <c r="CF171" s="13">
        <v>0.02</v>
      </c>
      <c r="CG171" s="4"/>
      <c r="CH171">
        <v>877.08</v>
      </c>
    </row>
    <row r="172" spans="1:87" ht="10.5" customHeight="1">
      <c r="A172" s="12" t="s">
        <v>158</v>
      </c>
      <c r="B172" s="20">
        <v>32895</v>
      </c>
      <c r="C172" s="70"/>
      <c r="D172" s="21"/>
      <c r="E172" s="13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2"/>
      <c r="U172" s="12"/>
      <c r="V172" s="13"/>
      <c r="W172" s="12"/>
      <c r="X172" s="12"/>
      <c r="Y172" s="13"/>
      <c r="Z172" s="13"/>
      <c r="AA172" s="12"/>
      <c r="AB172" s="12"/>
      <c r="AC172" s="12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2"/>
      <c r="AO172" s="13"/>
      <c r="AP172" s="12"/>
      <c r="AQ172" s="12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50" t="str">
        <f t="shared" si="21"/>
        <v>ND</v>
      </c>
      <c r="BT172" s="57">
        <f t="shared" si="22"/>
        <v>0</v>
      </c>
      <c r="BU172" s="13">
        <v>3.3</v>
      </c>
      <c r="BV172" s="13"/>
      <c r="BW172" s="13"/>
      <c r="BX172" s="13"/>
      <c r="BY172" s="13"/>
      <c r="BZ172" s="13"/>
      <c r="CA172" s="12"/>
      <c r="CB172" s="13"/>
      <c r="CC172" s="13"/>
      <c r="CD172" s="13"/>
      <c r="CE172" s="13"/>
      <c r="CF172" s="13"/>
      <c r="CG172" s="4">
        <v>5.4</v>
      </c>
      <c r="CH172">
        <v>877.08</v>
      </c>
      <c r="CI172" s="5">
        <f>+CH172-CG172</f>
        <v>871.6800000000001</v>
      </c>
    </row>
    <row r="173" spans="1:86" ht="10.5" customHeight="1">
      <c r="A173" s="12"/>
      <c r="B173" s="20"/>
      <c r="C173" s="70"/>
      <c r="D173" s="21"/>
      <c r="E173" s="13"/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2"/>
      <c r="U173" s="12"/>
      <c r="V173" s="13"/>
      <c r="W173" s="12"/>
      <c r="X173" s="12"/>
      <c r="Y173" s="13"/>
      <c r="Z173" s="13"/>
      <c r="AA173" s="12"/>
      <c r="AB173" s="12"/>
      <c r="AC173" s="12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2"/>
      <c r="AO173" s="13"/>
      <c r="AP173" s="12"/>
      <c r="AQ173" s="12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U173" s="13"/>
      <c r="BV173" s="13"/>
      <c r="BW173" s="13"/>
      <c r="BX173" s="13"/>
      <c r="BY173" s="13"/>
      <c r="BZ173" s="13"/>
      <c r="CA173" s="12"/>
      <c r="CB173" s="13"/>
      <c r="CC173" s="13"/>
      <c r="CD173" s="13"/>
      <c r="CE173" s="13"/>
      <c r="CF173" s="13"/>
      <c r="CG173" s="4"/>
      <c r="CH173"/>
    </row>
    <row r="174" spans="1:86" ht="10.5" customHeight="1">
      <c r="A174" s="12"/>
      <c r="B174" s="20"/>
      <c r="C174" s="70"/>
      <c r="D174" s="21"/>
      <c r="E174" s="13"/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2"/>
      <c r="U174" s="12"/>
      <c r="V174" s="13"/>
      <c r="W174" s="12"/>
      <c r="X174" s="12"/>
      <c r="Y174" s="13"/>
      <c r="Z174" s="13"/>
      <c r="AA174" s="12"/>
      <c r="AB174" s="12"/>
      <c r="AC174" s="12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2"/>
      <c r="AO174" s="13"/>
      <c r="AP174" s="12"/>
      <c r="AQ174" s="12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50" t="str">
        <f t="shared" si="21"/>
        <v> </v>
      </c>
      <c r="BU174" s="13"/>
      <c r="BV174" s="13"/>
      <c r="BW174" s="13"/>
      <c r="BX174" s="13"/>
      <c r="BY174" s="13"/>
      <c r="BZ174" s="13"/>
      <c r="CA174" s="12"/>
      <c r="CB174" s="13"/>
      <c r="CC174" s="13"/>
      <c r="CD174" s="13"/>
      <c r="CE174" s="13"/>
      <c r="CF174" s="13"/>
      <c r="CG174" s="4"/>
      <c r="CH174" s="4"/>
    </row>
    <row r="175" spans="1:86" ht="10.5" customHeight="1">
      <c r="A175" s="12" t="s">
        <v>159</v>
      </c>
      <c r="B175" s="20">
        <v>31782</v>
      </c>
      <c r="C175" s="70"/>
      <c r="D175" s="21"/>
      <c r="E175" s="13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2"/>
      <c r="U175" s="12"/>
      <c r="V175" s="13"/>
      <c r="W175" s="12"/>
      <c r="X175" s="12"/>
      <c r="Y175" s="13"/>
      <c r="Z175" s="13"/>
      <c r="AA175" s="12"/>
      <c r="AB175" s="12"/>
      <c r="AC175" s="12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2"/>
      <c r="AO175" s="13"/>
      <c r="AP175" s="12"/>
      <c r="AQ175" s="12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50" t="str">
        <f t="shared" si="21"/>
        <v>ND</v>
      </c>
      <c r="BT175" s="57">
        <f t="shared" si="22"/>
        <v>0</v>
      </c>
      <c r="BU175" s="13"/>
      <c r="BV175" s="13"/>
      <c r="BW175" s="13"/>
      <c r="BX175" s="13"/>
      <c r="BY175" s="13"/>
      <c r="BZ175" s="13"/>
      <c r="CA175" s="12"/>
      <c r="CB175" s="13"/>
      <c r="CC175" s="13">
        <v>0.26</v>
      </c>
      <c r="CD175" s="13"/>
      <c r="CE175" s="13"/>
      <c r="CF175" s="13"/>
      <c r="CG175" s="4"/>
      <c r="CH175">
        <v>887.38</v>
      </c>
    </row>
    <row r="176" spans="1:86" ht="10.5" customHeight="1">
      <c r="A176" s="12" t="s">
        <v>159</v>
      </c>
      <c r="B176" s="20">
        <v>31903</v>
      </c>
      <c r="C176" s="70"/>
      <c r="D176" s="21"/>
      <c r="E176" s="13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2"/>
      <c r="U176" s="12"/>
      <c r="V176" s="13"/>
      <c r="W176" s="12"/>
      <c r="X176" s="12"/>
      <c r="Y176" s="13"/>
      <c r="Z176" s="13"/>
      <c r="AA176" s="12"/>
      <c r="AB176" s="12"/>
      <c r="AC176" s="12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2"/>
      <c r="AO176" s="13"/>
      <c r="AP176" s="12"/>
      <c r="AQ176" s="12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50" t="str">
        <f t="shared" si="21"/>
        <v>ND</v>
      </c>
      <c r="BT176" s="57">
        <f t="shared" si="22"/>
        <v>0</v>
      </c>
      <c r="BU176" s="13"/>
      <c r="BV176" s="13"/>
      <c r="BW176" s="13"/>
      <c r="BX176" s="13"/>
      <c r="BY176" s="13"/>
      <c r="BZ176" s="13"/>
      <c r="CA176" s="12"/>
      <c r="CB176" s="13"/>
      <c r="CC176" s="13">
        <v>0.284</v>
      </c>
      <c r="CD176" s="13"/>
      <c r="CE176" s="13"/>
      <c r="CF176" s="13"/>
      <c r="CG176" s="4"/>
      <c r="CH176">
        <v>887.38</v>
      </c>
    </row>
    <row r="177" spans="1:87" ht="10.5" customHeight="1">
      <c r="A177" s="12" t="s">
        <v>159</v>
      </c>
      <c r="B177" s="20">
        <v>32895</v>
      </c>
      <c r="C177" s="70"/>
      <c r="D177" s="21"/>
      <c r="E177" s="13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2"/>
      <c r="U177" s="12"/>
      <c r="V177" s="13"/>
      <c r="W177" s="12"/>
      <c r="X177" s="12"/>
      <c r="Y177" s="13"/>
      <c r="Z177" s="13"/>
      <c r="AA177" s="12"/>
      <c r="AB177" s="12"/>
      <c r="AC177" s="12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2"/>
      <c r="AO177" s="13"/>
      <c r="AP177" s="12"/>
      <c r="AQ177" s="12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>
        <v>4</v>
      </c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50">
        <f t="shared" si="21"/>
        <v>4</v>
      </c>
      <c r="BT177" s="57">
        <f t="shared" si="22"/>
        <v>1</v>
      </c>
      <c r="BU177" s="13">
        <v>3.1</v>
      </c>
      <c r="BV177" s="13"/>
      <c r="BW177" s="13"/>
      <c r="BX177" s="13"/>
      <c r="BY177" s="13"/>
      <c r="BZ177" s="13"/>
      <c r="CA177" s="12"/>
      <c r="CB177" s="13"/>
      <c r="CC177" s="13"/>
      <c r="CD177" s="13"/>
      <c r="CE177" s="13"/>
      <c r="CF177" s="13"/>
      <c r="CG177" s="4">
        <v>6.16</v>
      </c>
      <c r="CH177">
        <v>887.38</v>
      </c>
      <c r="CI177" s="5">
        <f>+CH177-CG177</f>
        <v>881.22</v>
      </c>
    </row>
    <row r="178" spans="1:86" ht="10.5" customHeight="1">
      <c r="A178" s="12" t="s">
        <v>159</v>
      </c>
      <c r="B178" s="20">
        <v>33912</v>
      </c>
      <c r="C178" s="70"/>
      <c r="D178" s="21"/>
      <c r="E178" s="13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2"/>
      <c r="U178" s="12"/>
      <c r="V178" s="13"/>
      <c r="W178" s="12"/>
      <c r="X178" s="12"/>
      <c r="Y178" s="13"/>
      <c r="Z178" s="13"/>
      <c r="AA178" s="12"/>
      <c r="AB178" s="12"/>
      <c r="AC178" s="12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2"/>
      <c r="AO178" s="13"/>
      <c r="AP178" s="12"/>
      <c r="AQ178" s="12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T178" s="57">
        <f t="shared" si="22"/>
        <v>0</v>
      </c>
      <c r="BU178" s="13">
        <v>3.6</v>
      </c>
      <c r="BV178" s="13"/>
      <c r="BW178" s="13"/>
      <c r="BX178" s="13"/>
      <c r="BY178" s="13"/>
      <c r="BZ178" s="13"/>
      <c r="CA178" s="12"/>
      <c r="CB178" s="13"/>
      <c r="CC178" s="13"/>
      <c r="CD178" s="13"/>
      <c r="CE178" s="13"/>
      <c r="CF178" s="13"/>
      <c r="CG178" s="4"/>
      <c r="CH178">
        <v>887.38</v>
      </c>
    </row>
    <row r="179" spans="1:86" ht="10.5" customHeight="1">
      <c r="A179" s="12" t="s">
        <v>159</v>
      </c>
      <c r="B179" s="20">
        <v>34282</v>
      </c>
      <c r="C179" s="70"/>
      <c r="D179" s="21"/>
      <c r="E179" s="13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2"/>
      <c r="U179" s="12"/>
      <c r="V179" s="13"/>
      <c r="W179" s="12"/>
      <c r="X179" s="12"/>
      <c r="Y179" s="13"/>
      <c r="Z179" s="13"/>
      <c r="AA179" s="12"/>
      <c r="AB179" s="12"/>
      <c r="AC179" s="12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2"/>
      <c r="AO179" s="13"/>
      <c r="AP179" s="12"/>
      <c r="AQ179" s="12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T179" s="57">
        <f t="shared" si="22"/>
        <v>0</v>
      </c>
      <c r="BU179" s="13">
        <v>3.6</v>
      </c>
      <c r="BV179" s="13"/>
      <c r="BW179" s="13"/>
      <c r="BX179" s="13"/>
      <c r="BY179" s="13"/>
      <c r="BZ179" s="13"/>
      <c r="CA179" s="12"/>
      <c r="CB179" s="13"/>
      <c r="CC179" s="13"/>
      <c r="CD179" s="13"/>
      <c r="CE179" s="13"/>
      <c r="CF179" s="13">
        <v>0.0089</v>
      </c>
      <c r="CG179" s="4"/>
      <c r="CH179">
        <v>887.38</v>
      </c>
    </row>
    <row r="180" spans="1:86" ht="10.5" customHeight="1">
      <c r="A180" s="12" t="s">
        <v>159</v>
      </c>
      <c r="B180" s="20">
        <v>34436</v>
      </c>
      <c r="C180" s="70"/>
      <c r="D180" s="21"/>
      <c r="E180" s="13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2"/>
      <c r="U180" s="12"/>
      <c r="V180" s="13"/>
      <c r="W180" s="12"/>
      <c r="X180" s="12"/>
      <c r="Y180" s="13"/>
      <c r="Z180" s="13"/>
      <c r="AA180" s="12"/>
      <c r="AB180" s="12"/>
      <c r="AC180" s="12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2"/>
      <c r="AO180" s="13"/>
      <c r="AP180" s="12"/>
      <c r="AQ180" s="12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T180" s="57">
        <f t="shared" si="22"/>
        <v>0</v>
      </c>
      <c r="BU180" s="13">
        <v>5.2</v>
      </c>
      <c r="BV180" s="13"/>
      <c r="BW180" s="13"/>
      <c r="BX180" s="13"/>
      <c r="BY180" s="13"/>
      <c r="BZ180" s="13"/>
      <c r="CA180" s="12"/>
      <c r="CB180" s="13"/>
      <c r="CC180" s="13"/>
      <c r="CD180" s="13"/>
      <c r="CE180" s="13"/>
      <c r="CF180" s="13">
        <v>0.0097</v>
      </c>
      <c r="CG180" s="4"/>
      <c r="CH180">
        <v>887.38</v>
      </c>
    </row>
    <row r="181" spans="1:86" ht="10.5" customHeight="1">
      <c r="A181" s="12" t="s">
        <v>159</v>
      </c>
      <c r="B181" s="20">
        <v>34527</v>
      </c>
      <c r="C181" s="70"/>
      <c r="D181" s="21" t="s">
        <v>117</v>
      </c>
      <c r="E181" s="13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2"/>
      <c r="U181" s="12"/>
      <c r="V181" s="13"/>
      <c r="W181" s="12"/>
      <c r="X181" s="12"/>
      <c r="Y181" s="13"/>
      <c r="Z181" s="13"/>
      <c r="AA181" s="12"/>
      <c r="AB181" s="12"/>
      <c r="AC181" s="12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2"/>
      <c r="AO181" s="13"/>
      <c r="AP181" s="12"/>
      <c r="AQ181" s="12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50" t="str">
        <f>IF(COUNTA(A181)=1,IF(SUM(E181:BR181)=0,"ND",SUM(E181:BR181))," ")</f>
        <v>ND</v>
      </c>
      <c r="BT181" s="57">
        <f t="shared" si="22"/>
        <v>0</v>
      </c>
      <c r="BU181" s="13">
        <v>3.1</v>
      </c>
      <c r="BV181" s="13"/>
      <c r="BW181" s="13"/>
      <c r="BX181" s="13"/>
      <c r="BY181" s="13"/>
      <c r="BZ181" s="13"/>
      <c r="CA181" s="12"/>
      <c r="CB181" s="13"/>
      <c r="CC181" s="13"/>
      <c r="CD181" s="13"/>
      <c r="CE181" s="13"/>
      <c r="CF181" s="13">
        <v>0.0191</v>
      </c>
      <c r="CG181" s="4"/>
      <c r="CH181">
        <v>887.38</v>
      </c>
    </row>
    <row r="182" spans="1:86" ht="10.5" customHeight="1">
      <c r="A182" s="12"/>
      <c r="B182" s="20"/>
      <c r="C182" s="70"/>
      <c r="D182" s="21"/>
      <c r="E182" s="13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2"/>
      <c r="U182" s="12"/>
      <c r="V182" s="13"/>
      <c r="W182" s="12"/>
      <c r="X182" s="12"/>
      <c r="Y182" s="13"/>
      <c r="Z182" s="13"/>
      <c r="AA182" s="12"/>
      <c r="AB182" s="12"/>
      <c r="AC182" s="12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2"/>
      <c r="AO182" s="13"/>
      <c r="AP182" s="12"/>
      <c r="AQ182" s="12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U182" s="13"/>
      <c r="BV182" s="13"/>
      <c r="BW182" s="13"/>
      <c r="BX182" s="13"/>
      <c r="BY182" s="13"/>
      <c r="BZ182" s="13"/>
      <c r="CA182" s="12"/>
      <c r="CB182" s="13"/>
      <c r="CC182" s="13"/>
      <c r="CD182" s="13"/>
      <c r="CE182" s="13"/>
      <c r="CF182" s="13"/>
      <c r="CG182" s="4"/>
      <c r="CH182" s="4"/>
    </row>
    <row r="183" spans="1:86" ht="10.5" customHeight="1">
      <c r="A183" s="12"/>
      <c r="B183" s="20"/>
      <c r="C183" s="70"/>
      <c r="D183" s="21"/>
      <c r="E183" s="13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2"/>
      <c r="U183" s="12"/>
      <c r="V183" s="13"/>
      <c r="W183" s="12"/>
      <c r="X183" s="12"/>
      <c r="Y183" s="13"/>
      <c r="Z183" s="13"/>
      <c r="AA183" s="12"/>
      <c r="AB183" s="12"/>
      <c r="AC183" s="12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2"/>
      <c r="AO183" s="13"/>
      <c r="AP183" s="12"/>
      <c r="AQ183" s="12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50" t="str">
        <f aca="true" t="shared" si="23" ref="BS183:BS206">IF(COUNTA(A183)=1,IF(SUM(E183:BR183)=0,"ND",SUM(E183:BR183))," ")</f>
        <v> </v>
      </c>
      <c r="BU183" s="13"/>
      <c r="BV183" s="13"/>
      <c r="BW183" s="13"/>
      <c r="BX183" s="13"/>
      <c r="BY183" s="13"/>
      <c r="BZ183" s="13"/>
      <c r="CA183" s="12"/>
      <c r="CB183" s="13"/>
      <c r="CC183" s="13"/>
      <c r="CD183" s="13"/>
      <c r="CE183" s="13"/>
      <c r="CF183" s="13"/>
      <c r="CG183" s="4"/>
      <c r="CH183" s="4"/>
    </row>
    <row r="184" spans="1:86" ht="10.5" customHeight="1">
      <c r="A184" s="12" t="s">
        <v>160</v>
      </c>
      <c r="B184" s="20">
        <v>31782</v>
      </c>
      <c r="C184" s="70"/>
      <c r="D184" s="21"/>
      <c r="E184" s="13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2"/>
      <c r="U184" s="12"/>
      <c r="V184" s="13"/>
      <c r="W184" s="12"/>
      <c r="X184" s="12"/>
      <c r="Y184" s="13"/>
      <c r="Z184" s="13"/>
      <c r="AA184" s="12"/>
      <c r="AB184" s="12"/>
      <c r="AC184" s="12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2"/>
      <c r="AO184" s="13"/>
      <c r="AP184" s="12"/>
      <c r="AQ184" s="12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50" t="str">
        <f t="shared" si="23"/>
        <v>ND</v>
      </c>
      <c r="BT184" s="57">
        <f aca="true" t="shared" si="24" ref="BT184:BT199">COUNTA(E184:BR184)</f>
        <v>0</v>
      </c>
      <c r="BU184" s="13"/>
      <c r="BV184" s="13"/>
      <c r="BW184" s="13"/>
      <c r="BX184" s="13"/>
      <c r="BY184" s="13"/>
      <c r="BZ184" s="13"/>
      <c r="CA184" s="12"/>
      <c r="CB184" s="13"/>
      <c r="CC184" s="13"/>
      <c r="CD184" s="13"/>
      <c r="CE184" s="13"/>
      <c r="CF184" s="13"/>
      <c r="CG184" s="4"/>
      <c r="CH184" s="4"/>
    </row>
    <row r="185" spans="1:86" ht="10.5" customHeight="1">
      <c r="A185" s="12" t="s">
        <v>160</v>
      </c>
      <c r="B185" s="20">
        <v>31903</v>
      </c>
      <c r="C185" s="70"/>
      <c r="D185" s="21"/>
      <c r="E185" s="13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2"/>
      <c r="U185" s="12"/>
      <c r="V185" s="13"/>
      <c r="W185" s="12"/>
      <c r="X185" s="12"/>
      <c r="Y185" s="13"/>
      <c r="Z185" s="13"/>
      <c r="AA185" s="12"/>
      <c r="AB185" s="12"/>
      <c r="AC185" s="12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2"/>
      <c r="AO185" s="13"/>
      <c r="AP185" s="12"/>
      <c r="AQ185" s="12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50" t="str">
        <f t="shared" si="23"/>
        <v>ND</v>
      </c>
      <c r="BT185" s="57">
        <f t="shared" si="24"/>
        <v>0</v>
      </c>
      <c r="BU185" s="13"/>
      <c r="BV185" s="13"/>
      <c r="BW185" s="13"/>
      <c r="BX185" s="13"/>
      <c r="BY185" s="13">
        <v>64</v>
      </c>
      <c r="BZ185" s="13"/>
      <c r="CA185" s="12"/>
      <c r="CB185" s="13"/>
      <c r="CC185" s="13"/>
      <c r="CD185" s="13"/>
      <c r="CE185" s="13"/>
      <c r="CF185" s="13">
        <v>0.041</v>
      </c>
      <c r="CG185" s="4"/>
      <c r="CH185" s="4"/>
    </row>
    <row r="186" spans="1:86" ht="10.5" customHeight="1">
      <c r="A186" s="12"/>
      <c r="B186" s="20"/>
      <c r="C186" s="70"/>
      <c r="D186" s="21"/>
      <c r="E186" s="13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2"/>
      <c r="U186" s="12"/>
      <c r="V186" s="13"/>
      <c r="W186" s="12"/>
      <c r="X186" s="12"/>
      <c r="Y186" s="13"/>
      <c r="Z186" s="13"/>
      <c r="AA186" s="12"/>
      <c r="AB186" s="12"/>
      <c r="AC186" s="12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2"/>
      <c r="AO186" s="13"/>
      <c r="AP186" s="12"/>
      <c r="AQ186" s="12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50" t="str">
        <f t="shared" si="23"/>
        <v> </v>
      </c>
      <c r="BU186" s="13"/>
      <c r="BV186" s="13"/>
      <c r="BW186" s="13"/>
      <c r="BX186" s="13"/>
      <c r="BY186" s="13"/>
      <c r="BZ186" s="13"/>
      <c r="CA186" s="12"/>
      <c r="CB186" s="13"/>
      <c r="CC186" s="13"/>
      <c r="CD186" s="13"/>
      <c r="CE186" s="13"/>
      <c r="CF186" s="13"/>
      <c r="CG186" s="4"/>
      <c r="CH186" s="4"/>
    </row>
    <row r="187" spans="1:86" ht="10.5" customHeight="1">
      <c r="A187" s="12" t="s">
        <v>161</v>
      </c>
      <c r="B187" s="20">
        <v>31782</v>
      </c>
      <c r="C187" s="70"/>
      <c r="D187" s="21"/>
      <c r="E187" s="13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2"/>
      <c r="U187" s="12"/>
      <c r="V187" s="13"/>
      <c r="W187" s="12"/>
      <c r="X187" s="12"/>
      <c r="Y187" s="13"/>
      <c r="Z187" s="13"/>
      <c r="AA187" s="12"/>
      <c r="AB187" s="12"/>
      <c r="AC187" s="12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2"/>
      <c r="AO187" s="13"/>
      <c r="AP187" s="12"/>
      <c r="AQ187" s="12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50" t="str">
        <f t="shared" si="23"/>
        <v>ND</v>
      </c>
      <c r="BT187" s="57">
        <f t="shared" si="24"/>
        <v>0</v>
      </c>
      <c r="BU187" s="13">
        <v>17</v>
      </c>
      <c r="BV187" s="13"/>
      <c r="BW187" s="13"/>
      <c r="BX187" s="13"/>
      <c r="BY187" s="13"/>
      <c r="BZ187" s="13"/>
      <c r="CA187" s="12">
        <v>1.29</v>
      </c>
      <c r="CB187" s="13"/>
      <c r="CC187" s="13">
        <v>0.59</v>
      </c>
      <c r="CD187" s="13"/>
      <c r="CE187" s="13"/>
      <c r="CF187" s="13"/>
      <c r="CG187" s="4"/>
      <c r="CH187" s="4"/>
    </row>
    <row r="188" spans="1:86" ht="10.5" customHeight="1">
      <c r="A188" s="12" t="s">
        <v>161</v>
      </c>
      <c r="B188" s="20">
        <v>31903</v>
      </c>
      <c r="C188" s="70"/>
      <c r="D188" s="21"/>
      <c r="E188" s="13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2"/>
      <c r="U188" s="12"/>
      <c r="V188" s="13"/>
      <c r="W188" s="12"/>
      <c r="X188" s="12"/>
      <c r="Y188" s="13"/>
      <c r="Z188" s="13"/>
      <c r="AA188" s="12"/>
      <c r="AB188" s="12"/>
      <c r="AC188" s="12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2"/>
      <c r="AO188" s="13"/>
      <c r="AP188" s="12"/>
      <c r="AQ188" s="12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50" t="str">
        <f t="shared" si="23"/>
        <v>ND</v>
      </c>
      <c r="BT188" s="57">
        <f t="shared" si="24"/>
        <v>0</v>
      </c>
      <c r="BU188" s="13"/>
      <c r="BV188" s="13"/>
      <c r="BW188" s="13"/>
      <c r="BX188" s="13"/>
      <c r="BY188" s="13">
        <v>57</v>
      </c>
      <c r="BZ188" s="13"/>
      <c r="CA188" s="12">
        <v>1.46</v>
      </c>
      <c r="CB188" s="13"/>
      <c r="CC188" s="13">
        <v>0.616</v>
      </c>
      <c r="CD188" s="13"/>
      <c r="CE188" s="13"/>
      <c r="CF188" s="13">
        <v>0.03</v>
      </c>
      <c r="CG188" s="4"/>
      <c r="CH188" s="4"/>
    </row>
    <row r="189" spans="1:86" ht="10.5" customHeight="1">
      <c r="A189" s="12"/>
      <c r="B189" s="20"/>
      <c r="C189" s="70"/>
      <c r="D189" s="21"/>
      <c r="E189" s="13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2"/>
      <c r="U189" s="12"/>
      <c r="V189" s="13"/>
      <c r="W189" s="12"/>
      <c r="X189" s="12"/>
      <c r="Y189" s="13"/>
      <c r="Z189" s="13"/>
      <c r="AA189" s="12"/>
      <c r="AB189" s="12"/>
      <c r="AC189" s="12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2"/>
      <c r="AO189" s="13"/>
      <c r="AP189" s="12"/>
      <c r="AQ189" s="12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50" t="str">
        <f t="shared" si="23"/>
        <v> </v>
      </c>
      <c r="BU189" s="13"/>
      <c r="BV189" s="13"/>
      <c r="BW189" s="13"/>
      <c r="BX189" s="13"/>
      <c r="BY189" s="13"/>
      <c r="BZ189" s="13"/>
      <c r="CA189" s="12"/>
      <c r="CB189" s="13"/>
      <c r="CC189" s="13"/>
      <c r="CD189" s="13"/>
      <c r="CE189" s="13"/>
      <c r="CF189" s="13"/>
      <c r="CG189" s="4"/>
      <c r="CH189" s="4"/>
    </row>
    <row r="190" spans="1:86" ht="10.5" customHeight="1">
      <c r="A190" s="12" t="s">
        <v>162</v>
      </c>
      <c r="B190" s="20">
        <v>31903</v>
      </c>
      <c r="C190" s="70"/>
      <c r="D190" s="21"/>
      <c r="E190" s="13"/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2"/>
      <c r="U190" s="12"/>
      <c r="V190" s="13"/>
      <c r="W190" s="12"/>
      <c r="X190" s="12"/>
      <c r="Y190" s="13"/>
      <c r="Z190" s="13"/>
      <c r="AA190" s="12"/>
      <c r="AB190" s="12"/>
      <c r="AC190" s="12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2"/>
      <c r="AO190" s="13"/>
      <c r="AP190" s="12"/>
      <c r="AQ190" s="12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50" t="str">
        <f t="shared" si="23"/>
        <v>ND</v>
      </c>
      <c r="BT190" s="57">
        <f t="shared" si="24"/>
        <v>0</v>
      </c>
      <c r="BU190" s="13"/>
      <c r="BV190" s="13"/>
      <c r="BW190" s="13"/>
      <c r="BX190" s="13"/>
      <c r="BY190" s="13">
        <v>35</v>
      </c>
      <c r="BZ190" s="13"/>
      <c r="CA190" s="12"/>
      <c r="CB190" s="13"/>
      <c r="CC190" s="13">
        <v>0.178</v>
      </c>
      <c r="CD190" s="13"/>
      <c r="CE190" s="13"/>
      <c r="CF190" s="13">
        <v>0.033</v>
      </c>
      <c r="CG190" s="4"/>
      <c r="CH190" s="4"/>
    </row>
    <row r="191" spans="1:86" ht="10.5" customHeight="1">
      <c r="A191" s="12"/>
      <c r="B191" s="20"/>
      <c r="C191" s="70"/>
      <c r="D191" s="21"/>
      <c r="E191" s="13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2"/>
      <c r="U191" s="12"/>
      <c r="V191" s="13"/>
      <c r="W191" s="12"/>
      <c r="X191" s="12"/>
      <c r="Y191" s="13"/>
      <c r="Z191" s="13"/>
      <c r="AA191" s="12"/>
      <c r="AB191" s="12"/>
      <c r="AC191" s="12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2"/>
      <c r="AO191" s="13"/>
      <c r="AP191" s="12"/>
      <c r="AQ191" s="12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50" t="str">
        <f t="shared" si="23"/>
        <v> </v>
      </c>
      <c r="BU191" s="13"/>
      <c r="BV191" s="13"/>
      <c r="BW191" s="13"/>
      <c r="BX191" s="13"/>
      <c r="BY191" s="13"/>
      <c r="BZ191" s="13"/>
      <c r="CA191" s="12"/>
      <c r="CB191" s="13"/>
      <c r="CC191" s="13"/>
      <c r="CD191" s="13"/>
      <c r="CE191" s="13"/>
      <c r="CF191" s="13"/>
      <c r="CG191" s="4"/>
      <c r="CH191" s="4"/>
    </row>
    <row r="192" spans="1:86" ht="10.5" customHeight="1">
      <c r="A192" s="12" t="s">
        <v>163</v>
      </c>
      <c r="B192" s="20">
        <v>31782</v>
      </c>
      <c r="C192" s="70"/>
      <c r="D192" s="21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2"/>
      <c r="U192" s="12"/>
      <c r="V192" s="13"/>
      <c r="W192" s="12"/>
      <c r="X192" s="12"/>
      <c r="Y192" s="13"/>
      <c r="Z192" s="13"/>
      <c r="AA192" s="12"/>
      <c r="AB192" s="12"/>
      <c r="AC192" s="12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2"/>
      <c r="AO192" s="13"/>
      <c r="AP192" s="12"/>
      <c r="AQ192" s="12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50" t="str">
        <f t="shared" si="23"/>
        <v>ND</v>
      </c>
      <c r="BT192" s="57">
        <f t="shared" si="24"/>
        <v>0</v>
      </c>
      <c r="BU192" s="13"/>
      <c r="BV192" s="13"/>
      <c r="BW192" s="13"/>
      <c r="BX192" s="13">
        <v>15</v>
      </c>
      <c r="BY192" s="13"/>
      <c r="BZ192" s="13"/>
      <c r="CA192" s="12"/>
      <c r="CB192" s="13"/>
      <c r="CC192" s="13">
        <v>0.436</v>
      </c>
      <c r="CD192" s="13"/>
      <c r="CE192" s="13"/>
      <c r="CF192" s="13"/>
      <c r="CG192" s="4"/>
      <c r="CH192" s="4"/>
    </row>
    <row r="193" spans="1:86" ht="10.5" customHeight="1">
      <c r="A193" s="12" t="s">
        <v>163</v>
      </c>
      <c r="B193" s="20">
        <v>31903</v>
      </c>
      <c r="C193" s="70"/>
      <c r="D193" s="21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2"/>
      <c r="U193" s="12"/>
      <c r="V193" s="13"/>
      <c r="W193" s="12"/>
      <c r="X193" s="12"/>
      <c r="Y193" s="13"/>
      <c r="Z193" s="13"/>
      <c r="AA193" s="12"/>
      <c r="AB193" s="12"/>
      <c r="AC193" s="12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2"/>
      <c r="AO193" s="13"/>
      <c r="AP193" s="12"/>
      <c r="AQ193" s="12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50" t="str">
        <f t="shared" si="23"/>
        <v>ND</v>
      </c>
      <c r="BT193" s="57">
        <f t="shared" si="24"/>
        <v>0</v>
      </c>
      <c r="BU193" s="13"/>
      <c r="BV193" s="13"/>
      <c r="BW193" s="13"/>
      <c r="BX193" s="13"/>
      <c r="BY193" s="13"/>
      <c r="BZ193" s="13"/>
      <c r="CA193" s="12">
        <v>1.17</v>
      </c>
      <c r="CB193" s="13"/>
      <c r="CC193" s="13">
        <v>0.538</v>
      </c>
      <c r="CD193" s="13"/>
      <c r="CE193" s="13"/>
      <c r="CF193" s="13">
        <v>0.027</v>
      </c>
      <c r="CG193" s="4"/>
      <c r="CH193" s="4"/>
    </row>
    <row r="194" spans="1:86" ht="10.5" customHeight="1">
      <c r="A194" s="12" t="s">
        <v>163</v>
      </c>
      <c r="B194" s="20">
        <v>32827</v>
      </c>
      <c r="C194" s="70"/>
      <c r="D194" s="21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2"/>
      <c r="U194" s="12"/>
      <c r="V194" s="13"/>
      <c r="W194" s="12"/>
      <c r="X194" s="12"/>
      <c r="Y194" s="13"/>
      <c r="Z194" s="13"/>
      <c r="AA194" s="12"/>
      <c r="AB194" s="12"/>
      <c r="AC194" s="12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2"/>
      <c r="AO194" s="13"/>
      <c r="AP194" s="12"/>
      <c r="AQ194" s="12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>
        <v>2</v>
      </c>
      <c r="BB194" s="13"/>
      <c r="BC194" s="13"/>
      <c r="BD194" s="13"/>
      <c r="BE194" s="13"/>
      <c r="BF194" s="13"/>
      <c r="BG194" s="13"/>
      <c r="BH194" s="13">
        <v>5</v>
      </c>
      <c r="BI194" s="13"/>
      <c r="BJ194" s="13"/>
      <c r="BK194" s="13"/>
      <c r="BL194" s="13"/>
      <c r="BM194" s="13"/>
      <c r="BN194" s="13"/>
      <c r="BO194" s="13"/>
      <c r="BP194" s="13"/>
      <c r="BQ194" s="13"/>
      <c r="BR194" s="13">
        <v>6</v>
      </c>
      <c r="BS194" s="50">
        <f t="shared" si="23"/>
        <v>13</v>
      </c>
      <c r="BT194" s="57">
        <f t="shared" si="24"/>
        <v>3</v>
      </c>
      <c r="BU194" s="13">
        <v>4.9</v>
      </c>
      <c r="BV194" s="13"/>
      <c r="BW194" s="13"/>
      <c r="BX194" s="13"/>
      <c r="BY194" s="13"/>
      <c r="BZ194" s="13"/>
      <c r="CA194" s="12"/>
      <c r="CB194" s="13"/>
      <c r="CC194" s="13"/>
      <c r="CD194" s="13"/>
      <c r="CE194" s="13"/>
      <c r="CF194" s="13"/>
      <c r="CG194" s="4">
        <v>33.96</v>
      </c>
      <c r="CH194" s="4"/>
    </row>
    <row r="195" spans="1:86" ht="10.5" customHeight="1">
      <c r="A195" s="12" t="s">
        <v>163</v>
      </c>
      <c r="B195" s="20">
        <v>32895</v>
      </c>
      <c r="C195" s="70"/>
      <c r="D195" s="21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2"/>
      <c r="U195" s="12"/>
      <c r="V195" s="13"/>
      <c r="W195" s="12"/>
      <c r="X195" s="12"/>
      <c r="Y195" s="13"/>
      <c r="Z195" s="13"/>
      <c r="AA195" s="12"/>
      <c r="AB195" s="12"/>
      <c r="AC195" s="12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2"/>
      <c r="AO195" s="13"/>
      <c r="AP195" s="12"/>
      <c r="AQ195" s="12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>
        <v>5</v>
      </c>
      <c r="BI195" s="13"/>
      <c r="BJ195" s="13"/>
      <c r="BK195" s="13"/>
      <c r="BL195" s="13"/>
      <c r="BM195" s="13"/>
      <c r="BN195" s="13"/>
      <c r="BO195" s="13"/>
      <c r="BP195" s="13"/>
      <c r="BQ195" s="13"/>
      <c r="BR195" s="13">
        <v>2</v>
      </c>
      <c r="BS195" s="50">
        <f t="shared" si="23"/>
        <v>7</v>
      </c>
      <c r="BT195" s="57">
        <f t="shared" si="24"/>
        <v>2</v>
      </c>
      <c r="BU195" s="13">
        <v>3</v>
      </c>
      <c r="BV195" s="13"/>
      <c r="BW195" s="13"/>
      <c r="BX195" s="13"/>
      <c r="BY195" s="13"/>
      <c r="BZ195" s="13"/>
      <c r="CA195" s="12"/>
      <c r="CB195" s="13"/>
      <c r="CC195" s="13"/>
      <c r="CD195" s="13"/>
      <c r="CE195" s="13"/>
      <c r="CF195" s="13"/>
      <c r="CG195" s="4">
        <v>34.19</v>
      </c>
      <c r="CH195" s="4"/>
    </row>
    <row r="196" spans="1:86" ht="10.5" customHeight="1">
      <c r="A196" s="12"/>
      <c r="B196" s="20"/>
      <c r="C196" s="70"/>
      <c r="D196" s="21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2"/>
      <c r="U196" s="12"/>
      <c r="V196" s="13"/>
      <c r="W196" s="12"/>
      <c r="X196" s="12"/>
      <c r="Y196" s="13"/>
      <c r="Z196" s="13"/>
      <c r="AA196" s="12"/>
      <c r="AB196" s="12"/>
      <c r="AC196" s="12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2"/>
      <c r="AO196" s="13"/>
      <c r="AP196" s="12"/>
      <c r="AQ196" s="12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50" t="str">
        <f t="shared" si="23"/>
        <v> </v>
      </c>
      <c r="BU196" s="13"/>
      <c r="BV196" s="13"/>
      <c r="BW196" s="13"/>
      <c r="BX196" s="13"/>
      <c r="BY196" s="13"/>
      <c r="BZ196" s="13"/>
      <c r="CA196" s="12"/>
      <c r="CB196" s="13"/>
      <c r="CC196" s="13"/>
      <c r="CD196" s="13"/>
      <c r="CE196" s="13"/>
      <c r="CF196" s="13"/>
      <c r="CG196" s="4"/>
      <c r="CH196" s="4"/>
    </row>
    <row r="197" spans="1:86" ht="10.5" customHeight="1">
      <c r="A197" s="12" t="s">
        <v>164</v>
      </c>
      <c r="B197" s="20">
        <v>31782</v>
      </c>
      <c r="C197" s="70"/>
      <c r="D197" s="21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2"/>
      <c r="U197" s="12"/>
      <c r="V197" s="13"/>
      <c r="W197" s="12"/>
      <c r="X197" s="12"/>
      <c r="Y197" s="13"/>
      <c r="Z197" s="13"/>
      <c r="AA197" s="12"/>
      <c r="AB197" s="12"/>
      <c r="AC197" s="12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2"/>
      <c r="AO197" s="13"/>
      <c r="AP197" s="12"/>
      <c r="AQ197" s="12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50" t="str">
        <f t="shared" si="23"/>
        <v>ND</v>
      </c>
      <c r="BT197" s="57">
        <f t="shared" si="24"/>
        <v>0</v>
      </c>
      <c r="BU197" s="13"/>
      <c r="BV197" s="13"/>
      <c r="BW197" s="13"/>
      <c r="BX197" s="13"/>
      <c r="BY197" s="13"/>
      <c r="BZ197" s="13"/>
      <c r="CA197" s="12">
        <v>0.27</v>
      </c>
      <c r="CB197" s="13"/>
      <c r="CC197" s="13">
        <v>0.29</v>
      </c>
      <c r="CD197" s="13"/>
      <c r="CE197" s="13"/>
      <c r="CF197" s="13"/>
      <c r="CG197" s="4"/>
      <c r="CH197" s="4"/>
    </row>
    <row r="198" spans="1:86" ht="10.5" customHeight="1">
      <c r="A198" s="12" t="s">
        <v>164</v>
      </c>
      <c r="B198" s="20">
        <v>31903</v>
      </c>
      <c r="C198" s="70"/>
      <c r="D198" s="21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2"/>
      <c r="U198" s="12"/>
      <c r="V198" s="13"/>
      <c r="W198" s="12"/>
      <c r="X198" s="12"/>
      <c r="Y198" s="13"/>
      <c r="Z198" s="13"/>
      <c r="AA198" s="12"/>
      <c r="AB198" s="12"/>
      <c r="AC198" s="12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2"/>
      <c r="AO198" s="13"/>
      <c r="AP198" s="12"/>
      <c r="AQ198" s="12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50" t="str">
        <f t="shared" si="23"/>
        <v>ND</v>
      </c>
      <c r="BT198" s="57">
        <f t="shared" si="24"/>
        <v>0</v>
      </c>
      <c r="BU198" s="13"/>
      <c r="BV198" s="13"/>
      <c r="BW198" s="13"/>
      <c r="BX198" s="13"/>
      <c r="BY198" s="13">
        <v>28</v>
      </c>
      <c r="BZ198" s="13"/>
      <c r="CA198" s="12">
        <v>0.936</v>
      </c>
      <c r="CB198" s="13"/>
      <c r="CC198" s="13">
        <v>0.302</v>
      </c>
      <c r="CD198" s="13"/>
      <c r="CE198" s="13"/>
      <c r="CF198" s="13">
        <v>0.025</v>
      </c>
      <c r="CG198" s="4"/>
      <c r="CH198" s="4"/>
    </row>
    <row r="199" spans="1:86" ht="10.5" customHeight="1">
      <c r="A199" s="12" t="s">
        <v>164</v>
      </c>
      <c r="B199" s="20">
        <v>32827</v>
      </c>
      <c r="C199" s="70"/>
      <c r="D199" s="21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2"/>
      <c r="U199" s="12"/>
      <c r="V199" s="13"/>
      <c r="W199" s="12"/>
      <c r="X199" s="12"/>
      <c r="Y199" s="13"/>
      <c r="Z199" s="13"/>
      <c r="AA199" s="12"/>
      <c r="AB199" s="12"/>
      <c r="AC199" s="12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2"/>
      <c r="AO199" s="13"/>
      <c r="AP199" s="12"/>
      <c r="AQ199" s="12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50" t="str">
        <f t="shared" si="23"/>
        <v>ND</v>
      </c>
      <c r="BT199" s="57">
        <f t="shared" si="24"/>
        <v>0</v>
      </c>
      <c r="BU199" s="13">
        <v>2</v>
      </c>
      <c r="BV199" s="13"/>
      <c r="BW199" s="13"/>
      <c r="BX199" s="13"/>
      <c r="BY199" s="13"/>
      <c r="BZ199" s="13"/>
      <c r="CA199" s="12"/>
      <c r="CB199" s="13"/>
      <c r="CC199" s="13"/>
      <c r="CD199" s="13"/>
      <c r="CE199" s="13"/>
      <c r="CF199" s="13"/>
      <c r="CG199" s="4">
        <v>7.91</v>
      </c>
      <c r="CH199" s="4"/>
    </row>
    <row r="200" spans="1:86" ht="10.5" customHeight="1">
      <c r="A200" s="12" t="s">
        <v>164</v>
      </c>
      <c r="B200" s="20">
        <v>32895</v>
      </c>
      <c r="C200" s="70"/>
      <c r="D200" s="21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2"/>
      <c r="U200" s="12"/>
      <c r="V200" s="13"/>
      <c r="W200" s="12"/>
      <c r="X200" s="12"/>
      <c r="Y200" s="13"/>
      <c r="Z200" s="13"/>
      <c r="AA200" s="12"/>
      <c r="AB200" s="12"/>
      <c r="AC200" s="12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2"/>
      <c r="AO200" s="13"/>
      <c r="AP200" s="12"/>
      <c r="AQ200" s="12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>
        <v>2</v>
      </c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50">
        <f t="shared" si="23"/>
        <v>2</v>
      </c>
      <c r="BT200" s="57">
        <f aca="true" t="shared" si="25" ref="BT200:BT219">COUNTA(E200:BR200)</f>
        <v>1</v>
      </c>
      <c r="BU200" s="13">
        <v>3</v>
      </c>
      <c r="BV200" s="13"/>
      <c r="BW200" s="13"/>
      <c r="BX200" s="13"/>
      <c r="BY200" s="13"/>
      <c r="BZ200" s="13"/>
      <c r="CA200" s="12"/>
      <c r="CB200" s="13"/>
      <c r="CC200" s="13"/>
      <c r="CD200" s="13"/>
      <c r="CE200" s="13"/>
      <c r="CF200" s="13"/>
      <c r="CG200" s="4">
        <v>8.14</v>
      </c>
      <c r="CH200" s="4"/>
    </row>
    <row r="201" spans="1:86" ht="10.5" customHeight="1">
      <c r="A201" s="12"/>
      <c r="B201" s="20"/>
      <c r="C201" s="70"/>
      <c r="D201" s="21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2"/>
      <c r="U201" s="12"/>
      <c r="V201" s="13"/>
      <c r="W201" s="12"/>
      <c r="X201" s="12"/>
      <c r="Y201" s="13"/>
      <c r="Z201" s="13"/>
      <c r="AA201" s="12"/>
      <c r="AB201" s="12"/>
      <c r="AC201" s="12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2"/>
      <c r="AO201" s="13"/>
      <c r="AP201" s="12"/>
      <c r="AQ201" s="12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U201" s="13"/>
      <c r="BV201" s="13"/>
      <c r="BW201" s="13"/>
      <c r="BX201" s="13"/>
      <c r="BY201" s="13"/>
      <c r="BZ201" s="13"/>
      <c r="CA201" s="12"/>
      <c r="CB201" s="13"/>
      <c r="CC201" s="13"/>
      <c r="CD201" s="13"/>
      <c r="CE201" s="13"/>
      <c r="CF201" s="13"/>
      <c r="CG201" s="4"/>
      <c r="CH201" s="4"/>
    </row>
    <row r="202" spans="1:86" ht="10.5" customHeight="1">
      <c r="A202" s="12"/>
      <c r="B202" s="20"/>
      <c r="C202" s="70"/>
      <c r="D202" s="21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2"/>
      <c r="U202" s="12"/>
      <c r="V202" s="13"/>
      <c r="W202" s="12"/>
      <c r="X202" s="12"/>
      <c r="Y202" s="13"/>
      <c r="Z202" s="13"/>
      <c r="AA202" s="12"/>
      <c r="AB202" s="12"/>
      <c r="AC202" s="12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2"/>
      <c r="AO202" s="13"/>
      <c r="AP202" s="12"/>
      <c r="AQ202" s="12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50" t="str">
        <f t="shared" si="23"/>
        <v> </v>
      </c>
      <c r="BU202" s="13"/>
      <c r="BV202" s="13"/>
      <c r="BW202" s="13"/>
      <c r="BX202" s="13"/>
      <c r="BY202" s="13"/>
      <c r="BZ202" s="13"/>
      <c r="CA202" s="12"/>
      <c r="CB202" s="13"/>
      <c r="CC202" s="13"/>
      <c r="CD202" s="13"/>
      <c r="CE202" s="13"/>
      <c r="CF202" s="13"/>
      <c r="CG202" s="4"/>
      <c r="CH202" s="4"/>
    </row>
    <row r="203" spans="1:86" ht="10.5" customHeight="1">
      <c r="A203" s="12" t="s">
        <v>165</v>
      </c>
      <c r="B203" s="20">
        <v>31782</v>
      </c>
      <c r="C203" s="70"/>
      <c r="D203" s="21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2"/>
      <c r="U203" s="12"/>
      <c r="V203" s="13"/>
      <c r="W203" s="12"/>
      <c r="X203" s="12"/>
      <c r="Y203" s="13"/>
      <c r="Z203" s="13"/>
      <c r="AA203" s="12"/>
      <c r="AB203" s="12"/>
      <c r="AC203" s="12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2"/>
      <c r="AO203" s="13"/>
      <c r="AP203" s="12"/>
      <c r="AQ203" s="12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50" t="str">
        <f t="shared" si="23"/>
        <v>ND</v>
      </c>
      <c r="BT203" s="57">
        <f t="shared" si="25"/>
        <v>0</v>
      </c>
      <c r="BU203" s="13"/>
      <c r="BV203" s="13"/>
      <c r="BW203" s="13"/>
      <c r="BX203" s="13"/>
      <c r="BY203" s="13"/>
      <c r="BZ203" s="13"/>
      <c r="CA203" s="12"/>
      <c r="CB203" s="13"/>
      <c r="CC203" s="13">
        <v>0.25</v>
      </c>
      <c r="CD203" s="13"/>
      <c r="CE203" s="13"/>
      <c r="CF203" s="13"/>
      <c r="CG203" s="4"/>
      <c r="CH203">
        <v>882.77</v>
      </c>
    </row>
    <row r="204" spans="1:86" ht="10.5" customHeight="1">
      <c r="A204" s="12" t="s">
        <v>165</v>
      </c>
      <c r="B204" s="20">
        <v>31903</v>
      </c>
      <c r="C204" s="70"/>
      <c r="D204" s="21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2"/>
      <c r="U204" s="12"/>
      <c r="V204" s="13"/>
      <c r="W204" s="12"/>
      <c r="X204" s="12"/>
      <c r="Y204" s="13"/>
      <c r="Z204" s="13"/>
      <c r="AA204" s="12"/>
      <c r="AB204" s="12"/>
      <c r="AC204" s="12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2"/>
      <c r="AO204" s="13"/>
      <c r="AP204" s="12"/>
      <c r="AQ204" s="12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50" t="str">
        <f t="shared" si="23"/>
        <v>ND</v>
      </c>
      <c r="BT204" s="57">
        <f t="shared" si="25"/>
        <v>0</v>
      </c>
      <c r="BU204" s="13"/>
      <c r="BV204" s="13"/>
      <c r="BW204" s="13"/>
      <c r="BX204" s="13"/>
      <c r="BY204" s="13"/>
      <c r="BZ204" s="13"/>
      <c r="CA204" s="12"/>
      <c r="CB204" s="13"/>
      <c r="CC204" s="13">
        <v>0.287</v>
      </c>
      <c r="CD204" s="13"/>
      <c r="CE204" s="13"/>
      <c r="CF204" s="13"/>
      <c r="CG204" s="4"/>
      <c r="CH204">
        <v>882.77</v>
      </c>
    </row>
    <row r="205" spans="1:87" ht="10.5" customHeight="1">
      <c r="A205" s="12" t="s">
        <v>165</v>
      </c>
      <c r="B205" s="20">
        <v>32827</v>
      </c>
      <c r="C205" s="70"/>
      <c r="D205" s="21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2"/>
      <c r="U205" s="12"/>
      <c r="V205" s="13"/>
      <c r="W205" s="12"/>
      <c r="X205" s="12"/>
      <c r="Y205" s="13"/>
      <c r="Z205" s="13"/>
      <c r="AA205" s="12"/>
      <c r="AB205" s="12"/>
      <c r="AC205" s="12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2"/>
      <c r="AO205" s="13"/>
      <c r="AP205" s="12"/>
      <c r="AQ205" s="12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50" t="str">
        <f t="shared" si="23"/>
        <v>ND</v>
      </c>
      <c r="BT205" s="57">
        <f t="shared" si="25"/>
        <v>0</v>
      </c>
      <c r="BU205" s="13">
        <v>4.1</v>
      </c>
      <c r="BV205" s="13"/>
      <c r="BW205" s="13"/>
      <c r="BX205" s="13"/>
      <c r="BY205" s="13"/>
      <c r="BZ205" s="13"/>
      <c r="CA205" s="12"/>
      <c r="CB205" s="13"/>
      <c r="CC205" s="13"/>
      <c r="CD205" s="13"/>
      <c r="CE205" s="13"/>
      <c r="CF205" s="13"/>
      <c r="CG205" s="4">
        <v>8.23</v>
      </c>
      <c r="CH205">
        <v>882.77</v>
      </c>
      <c r="CI205" s="5">
        <f>+CH205-CG205</f>
        <v>874.54</v>
      </c>
    </row>
    <row r="206" spans="1:87" ht="10.5" customHeight="1">
      <c r="A206" s="12" t="s">
        <v>165</v>
      </c>
      <c r="B206" s="20">
        <v>32895</v>
      </c>
      <c r="C206" s="70"/>
      <c r="D206" s="21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2"/>
      <c r="U206" s="12"/>
      <c r="V206" s="13"/>
      <c r="W206" s="12"/>
      <c r="X206" s="12"/>
      <c r="Y206" s="13"/>
      <c r="Z206" s="13"/>
      <c r="AA206" s="12"/>
      <c r="AB206" s="12"/>
      <c r="AC206" s="12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2"/>
      <c r="AO206" s="13"/>
      <c r="AP206" s="12"/>
      <c r="AQ206" s="12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>
        <v>2</v>
      </c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50">
        <f t="shared" si="23"/>
        <v>2</v>
      </c>
      <c r="BT206" s="57">
        <f t="shared" si="25"/>
        <v>1</v>
      </c>
      <c r="BU206" s="13">
        <v>3</v>
      </c>
      <c r="BV206" s="13"/>
      <c r="BW206" s="13"/>
      <c r="BX206" s="13"/>
      <c r="BY206" s="13"/>
      <c r="BZ206" s="13"/>
      <c r="CA206" s="12"/>
      <c r="CB206" s="13"/>
      <c r="CC206" s="13"/>
      <c r="CD206" s="13"/>
      <c r="CE206" s="13"/>
      <c r="CF206" s="13"/>
      <c r="CG206" s="4">
        <v>6.94</v>
      </c>
      <c r="CH206">
        <v>882.77</v>
      </c>
      <c r="CI206" s="5">
        <f>+CH206-CG206</f>
        <v>875.8299999999999</v>
      </c>
    </row>
    <row r="207" spans="1:86" ht="10.5" customHeight="1">
      <c r="A207" s="12" t="s">
        <v>165</v>
      </c>
      <c r="B207" s="20">
        <v>33892</v>
      </c>
      <c r="C207" s="70"/>
      <c r="D207" s="21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2"/>
      <c r="U207" s="12"/>
      <c r="V207" s="13"/>
      <c r="W207" s="12"/>
      <c r="X207" s="12"/>
      <c r="Y207" s="13"/>
      <c r="Z207" s="13"/>
      <c r="AA207" s="12"/>
      <c r="AB207" s="12"/>
      <c r="AC207" s="12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2"/>
      <c r="AO207" s="13"/>
      <c r="AP207" s="12"/>
      <c r="AQ207" s="12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50" t="str">
        <f aca="true" t="shared" si="26" ref="BS207:BS219">IF(COUNTA(A207)=1,IF(SUM(E207:BR207)=0,"ND",SUM(E207:BR207))," ")</f>
        <v>ND</v>
      </c>
      <c r="BT207" s="57">
        <f t="shared" si="25"/>
        <v>0</v>
      </c>
      <c r="BU207" s="13">
        <v>1.6</v>
      </c>
      <c r="BV207" s="13"/>
      <c r="BW207" s="13"/>
      <c r="BX207" s="13"/>
      <c r="BY207" s="13"/>
      <c r="BZ207" s="13"/>
      <c r="CA207" s="12"/>
      <c r="CB207" s="13"/>
      <c r="CC207" s="13"/>
      <c r="CD207" s="13"/>
      <c r="CE207" s="13"/>
      <c r="CF207" s="13">
        <v>0.0146</v>
      </c>
      <c r="CG207" s="4"/>
      <c r="CH207">
        <v>882.77</v>
      </c>
    </row>
    <row r="208" spans="1:86" ht="10.5" customHeight="1">
      <c r="A208" s="12" t="s">
        <v>165</v>
      </c>
      <c r="B208" s="20">
        <v>34277</v>
      </c>
      <c r="C208" s="70"/>
      <c r="D208" s="21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2"/>
      <c r="U208" s="12"/>
      <c r="V208" s="13"/>
      <c r="W208" s="12"/>
      <c r="X208" s="12"/>
      <c r="Y208" s="13"/>
      <c r="Z208" s="13"/>
      <c r="AA208" s="12"/>
      <c r="AB208" s="12"/>
      <c r="AC208" s="12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2"/>
      <c r="AO208" s="13"/>
      <c r="AP208" s="12"/>
      <c r="AQ208" s="12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50" t="str">
        <f t="shared" si="26"/>
        <v>ND</v>
      </c>
      <c r="BT208" s="57">
        <f t="shared" si="25"/>
        <v>0</v>
      </c>
      <c r="BU208" s="13"/>
      <c r="BV208" s="13"/>
      <c r="BW208" s="13"/>
      <c r="BX208" s="13"/>
      <c r="BY208" s="13"/>
      <c r="BZ208" s="13"/>
      <c r="CA208" s="12"/>
      <c r="CB208" s="13"/>
      <c r="CC208" s="13"/>
      <c r="CD208" s="13"/>
      <c r="CE208" s="13"/>
      <c r="CF208" s="13">
        <v>0.0127</v>
      </c>
      <c r="CG208" s="4"/>
      <c r="CH208">
        <v>882.77</v>
      </c>
    </row>
    <row r="209" spans="1:86" ht="10.5" customHeight="1">
      <c r="A209" s="12" t="s">
        <v>165</v>
      </c>
      <c r="B209" s="20">
        <v>34435</v>
      </c>
      <c r="C209" s="70"/>
      <c r="D209" s="21"/>
      <c r="E209" s="13">
        <v>7</v>
      </c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2"/>
      <c r="U209" s="12"/>
      <c r="V209" s="13"/>
      <c r="W209" s="12"/>
      <c r="X209" s="12"/>
      <c r="Y209" s="13"/>
      <c r="Z209" s="13"/>
      <c r="AA209" s="12"/>
      <c r="AB209" s="12"/>
      <c r="AC209" s="12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2"/>
      <c r="AO209" s="13"/>
      <c r="AP209" s="12"/>
      <c r="AQ209" s="12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50">
        <f t="shared" si="26"/>
        <v>7</v>
      </c>
      <c r="BT209" s="57">
        <f t="shared" si="25"/>
        <v>1</v>
      </c>
      <c r="BU209" s="13"/>
      <c r="BV209" s="13"/>
      <c r="BW209" s="13"/>
      <c r="BX209" s="13"/>
      <c r="BY209" s="13"/>
      <c r="BZ209" s="13"/>
      <c r="CA209" s="12"/>
      <c r="CB209" s="13"/>
      <c r="CC209" s="13"/>
      <c r="CD209" s="13"/>
      <c r="CE209" s="13"/>
      <c r="CF209" s="13">
        <v>0.0089</v>
      </c>
      <c r="CG209" s="4"/>
      <c r="CH209">
        <v>882.77</v>
      </c>
    </row>
    <row r="210" spans="1:86" ht="10.5" customHeight="1">
      <c r="A210" s="12" t="s">
        <v>165</v>
      </c>
      <c r="B210" s="20">
        <v>34527</v>
      </c>
      <c r="C210" s="70"/>
      <c r="D210" s="21" t="s">
        <v>117</v>
      </c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2"/>
      <c r="U210" s="12"/>
      <c r="V210" s="13"/>
      <c r="W210" s="12"/>
      <c r="X210" s="12"/>
      <c r="Y210" s="13"/>
      <c r="Z210" s="13"/>
      <c r="AA210" s="12"/>
      <c r="AB210" s="12"/>
      <c r="AC210" s="12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2"/>
      <c r="AO210" s="13"/>
      <c r="AP210" s="12"/>
      <c r="AQ210" s="12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50" t="str">
        <f t="shared" si="26"/>
        <v>ND</v>
      </c>
      <c r="BT210" s="57">
        <f t="shared" si="25"/>
        <v>0</v>
      </c>
      <c r="BU210" s="13">
        <v>1.4</v>
      </c>
      <c r="BV210" s="13"/>
      <c r="BW210" s="13"/>
      <c r="BX210" s="13"/>
      <c r="BY210" s="13"/>
      <c r="BZ210" s="13"/>
      <c r="CA210" s="12"/>
      <c r="CB210" s="13"/>
      <c r="CC210" s="13"/>
      <c r="CD210" s="13"/>
      <c r="CE210" s="13"/>
      <c r="CF210" s="13">
        <v>0.0043</v>
      </c>
      <c r="CG210" s="4"/>
      <c r="CH210">
        <v>882.77</v>
      </c>
    </row>
    <row r="211" spans="1:86" ht="10.5" customHeight="1">
      <c r="A211" s="12" t="s">
        <v>165</v>
      </c>
      <c r="B211" s="20">
        <v>34977</v>
      </c>
      <c r="C211" s="70"/>
      <c r="D211" s="21" t="s">
        <v>117</v>
      </c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2"/>
      <c r="U211" s="12"/>
      <c r="V211" s="13"/>
      <c r="W211" s="12"/>
      <c r="X211" s="12"/>
      <c r="Y211" s="13"/>
      <c r="Z211" s="13"/>
      <c r="AA211" s="12"/>
      <c r="AB211" s="12"/>
      <c r="AC211" s="12"/>
      <c r="AD211" s="13"/>
      <c r="AE211" s="13"/>
      <c r="AF211" s="13"/>
      <c r="AG211" s="13"/>
      <c r="AH211" s="13"/>
      <c r="AI211" s="13">
        <v>0.9</v>
      </c>
      <c r="AJ211" s="13"/>
      <c r="AK211" s="13"/>
      <c r="AL211" s="13"/>
      <c r="AM211" s="13"/>
      <c r="AN211" s="12"/>
      <c r="AO211" s="13"/>
      <c r="AP211" s="12"/>
      <c r="AQ211" s="12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>
        <v>0.5</v>
      </c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50">
        <f t="shared" si="26"/>
        <v>1.4</v>
      </c>
      <c r="BT211" s="57">
        <f t="shared" si="25"/>
        <v>2</v>
      </c>
      <c r="BU211" s="13"/>
      <c r="BV211" s="13"/>
      <c r="BW211" s="13"/>
      <c r="BX211" s="13"/>
      <c r="BY211" s="13"/>
      <c r="BZ211" s="13"/>
      <c r="CA211" s="12"/>
      <c r="CB211" s="13"/>
      <c r="CC211" s="13"/>
      <c r="CD211" s="13"/>
      <c r="CE211" s="13"/>
      <c r="CF211" s="13"/>
      <c r="CG211" s="4"/>
      <c r="CH211">
        <v>882.77</v>
      </c>
    </row>
    <row r="212" spans="1:89" ht="10.5" customHeight="1">
      <c r="A212" s="12" t="s">
        <v>165</v>
      </c>
      <c r="B212" s="20">
        <v>35355</v>
      </c>
      <c r="C212" s="70"/>
      <c r="D212" s="21" t="s">
        <v>118</v>
      </c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2"/>
      <c r="U212" s="12"/>
      <c r="V212" s="13"/>
      <c r="W212" s="12"/>
      <c r="X212" s="12"/>
      <c r="Y212" s="13"/>
      <c r="Z212" s="13"/>
      <c r="AA212" s="12"/>
      <c r="AB212" s="12"/>
      <c r="AC212" s="12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2"/>
      <c r="AO212" s="13"/>
      <c r="AP212" s="12"/>
      <c r="AQ212" s="12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50" t="str">
        <f t="shared" si="26"/>
        <v>ND</v>
      </c>
      <c r="BT212" s="57">
        <f t="shared" si="25"/>
        <v>0</v>
      </c>
      <c r="BU212" s="13"/>
      <c r="BV212" s="13"/>
      <c r="BW212" s="13"/>
      <c r="BX212" s="13"/>
      <c r="BY212" s="13"/>
      <c r="BZ212" s="13"/>
      <c r="CA212" s="12"/>
      <c r="CB212" s="13"/>
      <c r="CC212" s="13"/>
      <c r="CD212" s="13"/>
      <c r="CE212" s="13"/>
      <c r="CF212" s="13"/>
      <c r="CG212" s="4">
        <v>3.89</v>
      </c>
      <c r="CH212">
        <v>882.77</v>
      </c>
      <c r="CI212" s="5">
        <f aca="true" t="shared" si="27" ref="CI212:CI219">+CH212-CG212</f>
        <v>878.88</v>
      </c>
      <c r="CK212" s="6">
        <v>0.2</v>
      </c>
    </row>
    <row r="213" spans="1:94" ht="10.5" customHeight="1">
      <c r="A213" s="12" t="s">
        <v>165</v>
      </c>
      <c r="B213" s="20">
        <v>35534</v>
      </c>
      <c r="C213" s="70"/>
      <c r="D213" s="21" t="s">
        <v>118</v>
      </c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2"/>
      <c r="U213" s="12"/>
      <c r="V213" s="13"/>
      <c r="W213" s="12"/>
      <c r="X213" s="12"/>
      <c r="Y213" s="13"/>
      <c r="Z213" s="13"/>
      <c r="AA213" s="12"/>
      <c r="AB213" s="12"/>
      <c r="AC213" s="12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2"/>
      <c r="AO213" s="13"/>
      <c r="AP213" s="12"/>
      <c r="AQ213" s="12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50" t="str">
        <f t="shared" si="26"/>
        <v>ND</v>
      </c>
      <c r="BT213" s="57">
        <f t="shared" si="25"/>
        <v>0</v>
      </c>
      <c r="BU213" s="13"/>
      <c r="BV213" s="13"/>
      <c r="BW213" s="13"/>
      <c r="BX213" s="13"/>
      <c r="BY213" s="13"/>
      <c r="BZ213" s="13"/>
      <c r="CA213" s="12"/>
      <c r="CB213" s="13"/>
      <c r="CC213" s="13"/>
      <c r="CD213" s="13"/>
      <c r="CE213" s="13"/>
      <c r="CF213" s="13"/>
      <c r="CG213" s="44">
        <v>3.28</v>
      </c>
      <c r="CH213">
        <v>882.77</v>
      </c>
      <c r="CI213" s="5">
        <f t="shared" si="27"/>
        <v>879.49</v>
      </c>
      <c r="CJ213" s="38">
        <v>0.1</v>
      </c>
      <c r="CK213" s="40">
        <v>1.1</v>
      </c>
      <c r="CL213" s="40">
        <v>360</v>
      </c>
      <c r="CM213" s="38">
        <v>7.92</v>
      </c>
      <c r="CN213" s="72"/>
      <c r="CO213" s="72"/>
      <c r="CP213" s="72"/>
    </row>
    <row r="214" spans="1:94" ht="10.5" customHeight="1">
      <c r="A214" s="12" t="s">
        <v>165</v>
      </c>
      <c r="B214" s="20">
        <v>35628</v>
      </c>
      <c r="C214" s="70"/>
      <c r="D214" s="21" t="s">
        <v>118</v>
      </c>
      <c r="E214" s="13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2"/>
      <c r="U214" s="12"/>
      <c r="V214" s="13"/>
      <c r="W214" s="12"/>
      <c r="X214" s="12"/>
      <c r="Y214" s="13"/>
      <c r="Z214" s="13"/>
      <c r="AA214" s="12"/>
      <c r="AB214" s="12"/>
      <c r="AC214" s="12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2"/>
      <c r="AO214" s="13"/>
      <c r="AP214" s="12"/>
      <c r="AQ214" s="12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50" t="str">
        <f t="shared" si="26"/>
        <v>ND</v>
      </c>
      <c r="BT214" s="57">
        <f t="shared" si="25"/>
        <v>0</v>
      </c>
      <c r="BU214" s="13">
        <v>2.1</v>
      </c>
      <c r="BV214" s="13" t="s">
        <v>120</v>
      </c>
      <c r="BW214" s="13" t="s">
        <v>121</v>
      </c>
      <c r="BX214" s="13" t="s">
        <v>121</v>
      </c>
      <c r="BY214" s="13" t="s">
        <v>121</v>
      </c>
      <c r="BZ214" s="13"/>
      <c r="CA214" s="12" t="s">
        <v>121</v>
      </c>
      <c r="CB214" s="13" t="s">
        <v>121</v>
      </c>
      <c r="CC214" s="13">
        <v>0.3</v>
      </c>
      <c r="CD214" s="13" t="s">
        <v>121</v>
      </c>
      <c r="CE214" s="13" t="s">
        <v>120</v>
      </c>
      <c r="CF214" s="13" t="s">
        <v>121</v>
      </c>
      <c r="CG214" s="45">
        <v>3.23</v>
      </c>
      <c r="CH214">
        <v>882.77</v>
      </c>
      <c r="CI214" s="5">
        <f t="shared" si="27"/>
        <v>879.54</v>
      </c>
      <c r="CJ214" s="38">
        <v>0.2</v>
      </c>
      <c r="CK214" s="40">
        <v>0.8</v>
      </c>
      <c r="CL214" s="40">
        <v>355</v>
      </c>
      <c r="CM214" s="38">
        <v>7.86</v>
      </c>
      <c r="CN214" s="72"/>
      <c r="CO214" s="72"/>
      <c r="CP214" s="72"/>
    </row>
    <row r="215" spans="1:94" ht="10.5" customHeight="1">
      <c r="A215" s="12" t="s">
        <v>165</v>
      </c>
      <c r="B215" s="20">
        <v>35713</v>
      </c>
      <c r="C215" s="70"/>
      <c r="D215" s="21" t="s">
        <v>118</v>
      </c>
      <c r="E215" s="13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2"/>
      <c r="U215" s="12"/>
      <c r="V215" s="13"/>
      <c r="W215" s="12"/>
      <c r="X215" s="12"/>
      <c r="Y215" s="13"/>
      <c r="Z215" s="13"/>
      <c r="AA215" s="12"/>
      <c r="AB215" s="12"/>
      <c r="AC215" s="12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2"/>
      <c r="AO215" s="13"/>
      <c r="AP215" s="12"/>
      <c r="AQ215" s="12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50" t="str">
        <f t="shared" si="26"/>
        <v>ND</v>
      </c>
      <c r="BT215" s="57">
        <f t="shared" si="25"/>
        <v>0</v>
      </c>
      <c r="BU215" s="13"/>
      <c r="BV215" s="13"/>
      <c r="BW215" s="13"/>
      <c r="BX215" s="13"/>
      <c r="BY215" s="13"/>
      <c r="BZ215" s="13"/>
      <c r="CA215" s="12"/>
      <c r="CB215" s="13"/>
      <c r="CC215" s="13"/>
      <c r="CD215" s="13"/>
      <c r="CE215" s="13"/>
      <c r="CF215" s="13"/>
      <c r="CG215" s="45">
        <v>3.53</v>
      </c>
      <c r="CH215">
        <v>882.77</v>
      </c>
      <c r="CI215" s="5">
        <f t="shared" si="27"/>
        <v>879.24</v>
      </c>
      <c r="CJ215" s="38">
        <v>0.1</v>
      </c>
      <c r="CK215" s="40">
        <v>0.5</v>
      </c>
      <c r="CL215" s="40">
        <v>376</v>
      </c>
      <c r="CM215" s="38">
        <v>7.87</v>
      </c>
      <c r="CN215" s="72"/>
      <c r="CO215" s="72"/>
      <c r="CP215" s="72"/>
    </row>
    <row r="216" spans="1:94" ht="10.5" customHeight="1">
      <c r="A216" s="12" t="s">
        <v>165</v>
      </c>
      <c r="B216" s="20">
        <v>35902</v>
      </c>
      <c r="C216" s="70"/>
      <c r="D216" s="21" t="s">
        <v>118</v>
      </c>
      <c r="E216" s="13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2"/>
      <c r="U216" s="12"/>
      <c r="V216" s="13"/>
      <c r="W216" s="12"/>
      <c r="X216" s="12"/>
      <c r="Y216" s="13"/>
      <c r="Z216" s="13"/>
      <c r="AA216" s="12"/>
      <c r="AB216" s="12"/>
      <c r="AC216" s="12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2"/>
      <c r="AO216" s="13"/>
      <c r="AP216" s="12"/>
      <c r="AQ216" s="12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50" t="str">
        <f t="shared" si="26"/>
        <v>ND</v>
      </c>
      <c r="BT216" s="57">
        <f t="shared" si="25"/>
        <v>0</v>
      </c>
      <c r="BU216" s="13"/>
      <c r="BV216" s="13"/>
      <c r="BW216" s="13"/>
      <c r="BX216" s="13"/>
      <c r="BY216" s="13"/>
      <c r="BZ216" s="13"/>
      <c r="CA216" s="12"/>
      <c r="CB216" s="13"/>
      <c r="CC216" s="13"/>
      <c r="CD216" s="13"/>
      <c r="CE216" s="13"/>
      <c r="CF216" s="13"/>
      <c r="CG216" s="47">
        <v>3.75</v>
      </c>
      <c r="CH216">
        <v>882.77</v>
      </c>
      <c r="CI216" s="5">
        <f t="shared" si="27"/>
        <v>879.02</v>
      </c>
      <c r="CJ216" s="38">
        <v>0.2</v>
      </c>
      <c r="CK216" s="40">
        <v>0.7</v>
      </c>
      <c r="CL216" s="40">
        <v>320</v>
      </c>
      <c r="CM216" s="38">
        <v>7.8</v>
      </c>
      <c r="CN216" s="72"/>
      <c r="CO216" s="72"/>
      <c r="CP216" s="72"/>
    </row>
    <row r="217" spans="1:109" ht="10.5" customHeight="1">
      <c r="A217" s="12" t="s">
        <v>165</v>
      </c>
      <c r="B217" s="20">
        <v>36031</v>
      </c>
      <c r="C217" s="70">
        <v>9825488</v>
      </c>
      <c r="D217" s="21" t="s">
        <v>118</v>
      </c>
      <c r="E217" s="13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2"/>
      <c r="U217" s="12"/>
      <c r="V217" s="13"/>
      <c r="W217" s="12"/>
      <c r="X217" s="12"/>
      <c r="Y217" s="13"/>
      <c r="Z217" s="13"/>
      <c r="AA217" s="12"/>
      <c r="AB217" s="12"/>
      <c r="AC217" s="12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2"/>
      <c r="AO217" s="13"/>
      <c r="AP217" s="12"/>
      <c r="AQ217" s="12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50" t="str">
        <f t="shared" si="26"/>
        <v>ND</v>
      </c>
      <c r="BT217" s="57">
        <f t="shared" si="25"/>
        <v>0</v>
      </c>
      <c r="BU217" s="13">
        <v>1.2</v>
      </c>
      <c r="BV217" s="13" t="s">
        <v>120</v>
      </c>
      <c r="BW217" s="13" t="s">
        <v>121</v>
      </c>
      <c r="BX217" s="13" t="s">
        <v>121</v>
      </c>
      <c r="BY217" s="13" t="s">
        <v>121</v>
      </c>
      <c r="BZ217" s="13">
        <v>0.02</v>
      </c>
      <c r="CA217" s="12" t="s">
        <v>120</v>
      </c>
      <c r="CB217" s="13" t="s">
        <v>121</v>
      </c>
      <c r="CC217" s="13">
        <v>0.29</v>
      </c>
      <c r="CD217" s="13" t="s">
        <v>121</v>
      </c>
      <c r="CE217" s="13" t="s">
        <v>166</v>
      </c>
      <c r="CF217" s="13" t="s">
        <v>121</v>
      </c>
      <c r="CG217" s="47">
        <v>7.3</v>
      </c>
      <c r="CH217">
        <v>882.77</v>
      </c>
      <c r="CI217" s="5">
        <f t="shared" si="27"/>
        <v>875.47</v>
      </c>
      <c r="CJ217" s="38">
        <v>0.2</v>
      </c>
      <c r="CK217" s="40">
        <v>3.41</v>
      </c>
      <c r="CL217" s="40">
        <v>352</v>
      </c>
      <c r="CM217" s="38">
        <v>7.81</v>
      </c>
      <c r="CN217" s="72">
        <v>0.096</v>
      </c>
      <c r="CO217" s="72" t="s">
        <v>122</v>
      </c>
      <c r="CP217" s="72" t="s">
        <v>123</v>
      </c>
      <c r="CS217" s="6">
        <v>160</v>
      </c>
      <c r="CT217" s="6" t="s">
        <v>121</v>
      </c>
      <c r="CU217" s="6">
        <v>230</v>
      </c>
      <c r="CV217" s="6">
        <v>3.4</v>
      </c>
      <c r="CW217" s="6">
        <v>24</v>
      </c>
      <c r="CX217" s="6">
        <v>0.01</v>
      </c>
      <c r="CY217" s="6" t="s">
        <v>121</v>
      </c>
      <c r="DA217" s="6" t="s">
        <v>121</v>
      </c>
      <c r="DC217" s="6">
        <v>0.03</v>
      </c>
      <c r="DD217" s="6">
        <v>0.02</v>
      </c>
      <c r="DE217" s="66">
        <v>0.083</v>
      </c>
    </row>
    <row r="218" spans="1:94" ht="10.5" customHeight="1">
      <c r="A218" s="12" t="s">
        <v>165</v>
      </c>
      <c r="B218" s="20">
        <v>36075</v>
      </c>
      <c r="C218" s="70">
        <v>9831654</v>
      </c>
      <c r="D218" s="21" t="s">
        <v>118</v>
      </c>
      <c r="E218" s="13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2"/>
      <c r="U218" s="12"/>
      <c r="V218" s="13"/>
      <c r="W218" s="12"/>
      <c r="X218" s="12"/>
      <c r="Y218" s="13"/>
      <c r="Z218" s="13"/>
      <c r="AA218" s="12"/>
      <c r="AB218" s="12"/>
      <c r="AC218" s="12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2"/>
      <c r="AO218" s="13"/>
      <c r="AP218" s="12"/>
      <c r="AQ218" s="12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50" t="str">
        <f t="shared" si="26"/>
        <v>ND</v>
      </c>
      <c r="BT218" s="57">
        <f t="shared" si="25"/>
        <v>0</v>
      </c>
      <c r="BU218" s="13"/>
      <c r="BV218" s="13"/>
      <c r="BW218" s="13"/>
      <c r="BX218" s="13"/>
      <c r="BY218" s="13"/>
      <c r="BZ218" s="13"/>
      <c r="CA218" s="12"/>
      <c r="CB218" s="13"/>
      <c r="CC218" s="13"/>
      <c r="CD218" s="13"/>
      <c r="CE218" s="13"/>
      <c r="CF218" s="13"/>
      <c r="CG218" s="47"/>
      <c r="CH218"/>
      <c r="CJ218" s="38">
        <v>0.4</v>
      </c>
      <c r="CK218" s="40">
        <v>0.4</v>
      </c>
      <c r="CL218" s="40">
        <v>336</v>
      </c>
      <c r="CM218" s="38">
        <v>7.53</v>
      </c>
      <c r="CN218" s="72"/>
      <c r="CO218" s="72"/>
      <c r="CP218" s="72"/>
    </row>
    <row r="219" spans="1:91" ht="10.5" customHeight="1">
      <c r="A219" s="12" t="s">
        <v>165</v>
      </c>
      <c r="B219" s="20">
        <v>36215</v>
      </c>
      <c r="C219" s="70">
        <v>9904119</v>
      </c>
      <c r="D219" s="21" t="s">
        <v>118</v>
      </c>
      <c r="E219" s="13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2"/>
      <c r="U219" s="12"/>
      <c r="V219" s="13"/>
      <c r="W219" s="12"/>
      <c r="X219" s="12"/>
      <c r="Y219" s="13"/>
      <c r="Z219" s="13"/>
      <c r="AA219" s="12"/>
      <c r="AB219" s="12"/>
      <c r="AC219" s="12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2"/>
      <c r="AO219" s="13"/>
      <c r="AP219" s="12"/>
      <c r="AQ219" s="12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50" t="str">
        <f t="shared" si="26"/>
        <v>ND</v>
      </c>
      <c r="BT219" s="57">
        <f t="shared" si="25"/>
        <v>0</v>
      </c>
      <c r="BU219" s="13"/>
      <c r="BV219" s="13"/>
      <c r="BW219" s="13"/>
      <c r="BX219" s="13"/>
      <c r="BY219" s="13"/>
      <c r="BZ219" s="13"/>
      <c r="CA219" s="12"/>
      <c r="CB219" s="13"/>
      <c r="CC219" s="13"/>
      <c r="CD219" s="13"/>
      <c r="CE219" s="13"/>
      <c r="CF219" s="13"/>
      <c r="CG219" s="4">
        <v>5.02</v>
      </c>
      <c r="CH219">
        <v>882.77</v>
      </c>
      <c r="CI219" s="5">
        <f t="shared" si="27"/>
        <v>877.75</v>
      </c>
      <c r="CJ219" s="5">
        <v>0.9</v>
      </c>
      <c r="CK219" s="6">
        <v>1.4</v>
      </c>
      <c r="CL219" s="6">
        <v>318</v>
      </c>
      <c r="CM219" s="6">
        <v>7.61</v>
      </c>
    </row>
    <row r="220" spans="1:107" ht="10.5" customHeight="1">
      <c r="A220" s="12" t="s">
        <v>165</v>
      </c>
      <c r="B220" s="20">
        <v>36362</v>
      </c>
      <c r="C220" s="70">
        <v>9924008</v>
      </c>
      <c r="D220" s="21" t="s">
        <v>118</v>
      </c>
      <c r="E220" s="13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2"/>
      <c r="U220" s="12"/>
      <c r="V220" s="13">
        <v>0.1</v>
      </c>
      <c r="W220" s="12"/>
      <c r="X220" s="12"/>
      <c r="Y220" s="13"/>
      <c r="Z220" s="13"/>
      <c r="AA220" s="12"/>
      <c r="AB220" s="12"/>
      <c r="AC220" s="12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2"/>
      <c r="AO220" s="13"/>
      <c r="AP220" s="12"/>
      <c r="AQ220" s="12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50">
        <f aca="true" t="shared" si="28" ref="BS220:BS229">IF(COUNTA(A220)=1,IF(SUM(E220:BR220)=0,"ND",SUM(E220:BR220))," ")</f>
        <v>0.1</v>
      </c>
      <c r="BT220" s="57">
        <f>COUNTA(E220:BR220)</f>
        <v>1</v>
      </c>
      <c r="BU220" s="13">
        <v>1.2</v>
      </c>
      <c r="BV220" s="13"/>
      <c r="BW220" s="13" t="s">
        <v>124</v>
      </c>
      <c r="BX220" s="13" t="s">
        <v>125</v>
      </c>
      <c r="BY220" s="13" t="s">
        <v>126</v>
      </c>
      <c r="BZ220" s="13">
        <v>0.022</v>
      </c>
      <c r="CA220" s="12"/>
      <c r="CB220" s="13" t="s">
        <v>127</v>
      </c>
      <c r="CC220" s="13">
        <v>0.3</v>
      </c>
      <c r="CD220" s="13" t="s">
        <v>128</v>
      </c>
      <c r="CE220" s="13"/>
      <c r="CF220" s="13" t="s">
        <v>129</v>
      </c>
      <c r="CG220" s="4">
        <v>4.15</v>
      </c>
      <c r="CH220">
        <v>882.77</v>
      </c>
      <c r="CI220" s="5">
        <f>+CH220-CG220</f>
        <v>878.62</v>
      </c>
      <c r="CJ220" s="5">
        <v>0.1</v>
      </c>
      <c r="CK220" s="6">
        <v>3.9</v>
      </c>
      <c r="CL220" s="6">
        <v>367</v>
      </c>
      <c r="CM220" s="6">
        <v>7.89</v>
      </c>
      <c r="CS220" s="6">
        <v>160</v>
      </c>
      <c r="CT220" s="6" t="s">
        <v>127</v>
      </c>
      <c r="CU220" s="6">
        <v>240</v>
      </c>
      <c r="CV220" s="6">
        <v>4.9</v>
      </c>
      <c r="CW220" s="6">
        <v>24</v>
      </c>
      <c r="DA220" s="6" t="s">
        <v>130</v>
      </c>
      <c r="DC220" s="6" t="s">
        <v>128</v>
      </c>
    </row>
    <row r="221" spans="1:91" ht="10.5" customHeight="1">
      <c r="A221" s="12" t="s">
        <v>165</v>
      </c>
      <c r="B221" s="20">
        <v>36487</v>
      </c>
      <c r="C221" s="70">
        <v>9940901</v>
      </c>
      <c r="D221" s="21" t="s">
        <v>118</v>
      </c>
      <c r="E221" s="13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2"/>
      <c r="U221" s="12"/>
      <c r="V221" s="13"/>
      <c r="W221" s="12"/>
      <c r="X221" s="12"/>
      <c r="Y221" s="13"/>
      <c r="Z221" s="13"/>
      <c r="AA221" s="12"/>
      <c r="AB221" s="12"/>
      <c r="AC221" s="12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2"/>
      <c r="AO221" s="13"/>
      <c r="AP221" s="12"/>
      <c r="AQ221" s="12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50" t="str">
        <f t="shared" si="28"/>
        <v>ND</v>
      </c>
      <c r="BT221" s="57">
        <f>COUNTA(E221:BR221)</f>
        <v>0</v>
      </c>
      <c r="BU221" s="13"/>
      <c r="BV221" s="13"/>
      <c r="BW221" s="13"/>
      <c r="BX221" s="13"/>
      <c r="BY221" s="13"/>
      <c r="BZ221" s="13"/>
      <c r="CA221" s="12"/>
      <c r="CB221" s="13"/>
      <c r="CC221" s="13"/>
      <c r="CD221" s="13"/>
      <c r="CE221" s="13"/>
      <c r="CF221" s="13"/>
      <c r="CG221" s="4">
        <v>4.45</v>
      </c>
      <c r="CH221">
        <v>882.77</v>
      </c>
      <c r="CI221" s="5">
        <f>+CH221-CG221</f>
        <v>878.3199999999999</v>
      </c>
      <c r="CJ221" s="5">
        <v>1.1</v>
      </c>
      <c r="CK221" s="6">
        <v>0.8</v>
      </c>
      <c r="CL221" s="6">
        <v>348</v>
      </c>
      <c r="CM221" s="6">
        <v>7.76</v>
      </c>
    </row>
    <row r="222" spans="1:91" ht="10.5" customHeight="1">
      <c r="A222" s="12" t="s">
        <v>165</v>
      </c>
      <c r="B222" s="20">
        <v>36663</v>
      </c>
      <c r="C222" s="70">
        <v>200012215</v>
      </c>
      <c r="D222" s="21" t="s">
        <v>118</v>
      </c>
      <c r="E222" s="13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2"/>
      <c r="U222" s="12"/>
      <c r="V222" s="13"/>
      <c r="W222" s="12"/>
      <c r="X222" s="12"/>
      <c r="Y222" s="13"/>
      <c r="Z222" s="13"/>
      <c r="AA222" s="12"/>
      <c r="AB222" s="12"/>
      <c r="AC222" s="12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2"/>
      <c r="AO222" s="13"/>
      <c r="AP222" s="12"/>
      <c r="AQ222" s="12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50" t="str">
        <f>IF(COUNTA(A222)=1,IF(SUM(E222:BR222)=0,"ND",SUM(E222:BR222))," ")</f>
        <v>ND</v>
      </c>
      <c r="BT222" s="57">
        <f>COUNTA(E222:BR222)</f>
        <v>0</v>
      </c>
      <c r="BU222" s="13"/>
      <c r="BV222" s="13"/>
      <c r="BW222" s="13"/>
      <c r="BX222" s="13"/>
      <c r="BY222" s="13"/>
      <c r="BZ222" s="13"/>
      <c r="CA222" s="12"/>
      <c r="CB222" s="13"/>
      <c r="CC222" s="13"/>
      <c r="CD222" s="13"/>
      <c r="CE222" s="13"/>
      <c r="CF222" s="13"/>
      <c r="CG222" s="4">
        <v>5.17</v>
      </c>
      <c r="CH222">
        <v>882.77</v>
      </c>
      <c r="CI222" s="5">
        <f>+CH222-CG222</f>
        <v>877.6</v>
      </c>
      <c r="CJ222" s="5">
        <v>0.9</v>
      </c>
      <c r="CK222" s="6">
        <v>1.2</v>
      </c>
      <c r="CL222" s="6">
        <v>381</v>
      </c>
      <c r="CM222" s="6">
        <v>7.57</v>
      </c>
    </row>
    <row r="223" spans="1:107" ht="10.5" customHeight="1">
      <c r="A223" s="12" t="s">
        <v>165</v>
      </c>
      <c r="B223" s="20">
        <v>36724</v>
      </c>
      <c r="C223" s="70">
        <v>200022092</v>
      </c>
      <c r="D223" s="21" t="s">
        <v>118</v>
      </c>
      <c r="E223" s="13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2"/>
      <c r="U223" s="12"/>
      <c r="V223" s="13"/>
      <c r="W223" s="12"/>
      <c r="X223" s="12"/>
      <c r="Y223" s="13"/>
      <c r="Z223" s="13"/>
      <c r="AA223" s="12"/>
      <c r="AB223" s="12"/>
      <c r="AC223" s="12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2"/>
      <c r="AO223" s="13"/>
      <c r="AP223" s="12"/>
      <c r="AQ223" s="12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50" t="str">
        <f>IF(COUNTA(A223)=1,IF(SUM(E223:BR223)=0,"ND",SUM(E223:BR223))," ")</f>
        <v>ND</v>
      </c>
      <c r="BT223" s="57">
        <f>COUNTA(E223:BR223)</f>
        <v>0</v>
      </c>
      <c r="BU223" s="13">
        <v>1.2</v>
      </c>
      <c r="BV223" s="13" t="s">
        <v>120</v>
      </c>
      <c r="BW223" s="13" t="s">
        <v>241</v>
      </c>
      <c r="BX223" s="13" t="s">
        <v>242</v>
      </c>
      <c r="BY223" s="13" t="s">
        <v>126</v>
      </c>
      <c r="BZ223" s="13"/>
      <c r="CA223" s="12" t="s">
        <v>128</v>
      </c>
      <c r="CB223" s="13" t="s">
        <v>243</v>
      </c>
      <c r="CC223" s="13">
        <v>0.28</v>
      </c>
      <c r="CD223" s="13" t="s">
        <v>128</v>
      </c>
      <c r="CE223" s="13" t="s">
        <v>120</v>
      </c>
      <c r="CF223" s="13" t="s">
        <v>129</v>
      </c>
      <c r="CG223" s="47">
        <v>5.65</v>
      </c>
      <c r="CH223">
        <v>882.77</v>
      </c>
      <c r="CI223" s="5">
        <f>+CH223-CG223</f>
        <v>877.12</v>
      </c>
      <c r="CJ223" s="38">
        <v>0.1</v>
      </c>
      <c r="CK223" s="39">
        <v>0.6</v>
      </c>
      <c r="CL223" s="40">
        <v>357</v>
      </c>
      <c r="CM223" s="38">
        <v>7.9</v>
      </c>
      <c r="CS223" s="6">
        <v>160</v>
      </c>
      <c r="CT223" s="6" t="s">
        <v>243</v>
      </c>
      <c r="CU223" s="6">
        <v>230</v>
      </c>
      <c r="CV223" s="6">
        <v>7.5</v>
      </c>
      <c r="CW223" s="6">
        <v>24</v>
      </c>
      <c r="DA223" s="6" t="s">
        <v>130</v>
      </c>
      <c r="DC223" s="6">
        <v>0.04</v>
      </c>
    </row>
    <row r="224" spans="1:91" ht="10.5" customHeight="1">
      <c r="A224" s="12" t="s">
        <v>165</v>
      </c>
      <c r="B224" s="20">
        <v>36798</v>
      </c>
      <c r="C224" s="70">
        <v>200031873</v>
      </c>
      <c r="D224" s="21"/>
      <c r="E224" s="13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2"/>
      <c r="U224" s="12"/>
      <c r="V224" s="13"/>
      <c r="W224" s="12"/>
      <c r="X224" s="12"/>
      <c r="Y224" s="13"/>
      <c r="Z224" s="13"/>
      <c r="AA224" s="12"/>
      <c r="AB224" s="12"/>
      <c r="AC224" s="12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2"/>
      <c r="AO224" s="13"/>
      <c r="AP224" s="12"/>
      <c r="AQ224" s="12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50" t="str">
        <f>IF(COUNTA(A224)=1,IF(SUM(E224:BR224)=0,"ND",SUM(E224:BR224))," ")</f>
        <v>ND</v>
      </c>
      <c r="BT224" s="57">
        <f>COUNTA(E224:BR224)</f>
        <v>0</v>
      </c>
      <c r="BU224" s="13"/>
      <c r="BV224" s="13"/>
      <c r="BW224" s="13"/>
      <c r="BX224" s="13"/>
      <c r="BY224" s="13"/>
      <c r="BZ224" s="13"/>
      <c r="CA224" s="12"/>
      <c r="CB224" s="13"/>
      <c r="CC224" s="13"/>
      <c r="CD224" s="13"/>
      <c r="CE224" s="13"/>
      <c r="CF224" s="13"/>
      <c r="CG224" s="47">
        <v>6.41</v>
      </c>
      <c r="CH224">
        <v>882.77</v>
      </c>
      <c r="CI224" s="5">
        <f>+CH224-CG224</f>
        <v>876.36</v>
      </c>
      <c r="CJ224" s="73">
        <v>0.3</v>
      </c>
      <c r="CK224" s="74">
        <v>2.8</v>
      </c>
      <c r="CL224" s="75">
        <v>415</v>
      </c>
      <c r="CM224" s="73">
        <v>6.61</v>
      </c>
    </row>
    <row r="225" spans="1:86" ht="10.5" customHeight="1">
      <c r="A225" s="12"/>
      <c r="B225" s="20"/>
      <c r="C225" s="70"/>
      <c r="D225" s="21"/>
      <c r="E225" s="13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2"/>
      <c r="U225" s="12"/>
      <c r="V225" s="13"/>
      <c r="W225" s="12"/>
      <c r="X225" s="12"/>
      <c r="Y225" s="13"/>
      <c r="Z225" s="13"/>
      <c r="AA225" s="12"/>
      <c r="AB225" s="12"/>
      <c r="AC225" s="12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2"/>
      <c r="AO225" s="13"/>
      <c r="AP225" s="12"/>
      <c r="AQ225" s="12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U225" s="13"/>
      <c r="BV225" s="13"/>
      <c r="BW225" s="13"/>
      <c r="BX225" s="13"/>
      <c r="BY225" s="13"/>
      <c r="BZ225" s="13"/>
      <c r="CA225" s="12"/>
      <c r="CB225" s="13"/>
      <c r="CC225" s="13"/>
      <c r="CD225" s="13"/>
      <c r="CE225" s="13"/>
      <c r="CF225" s="13"/>
      <c r="CG225" s="4"/>
      <c r="CH225"/>
    </row>
    <row r="226" spans="1:86" ht="10.5" customHeight="1">
      <c r="A226" s="12"/>
      <c r="B226" s="20"/>
      <c r="C226" s="70"/>
      <c r="D226" s="21"/>
      <c r="E226" s="13"/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2"/>
      <c r="U226" s="12"/>
      <c r="V226" s="13"/>
      <c r="W226" s="12"/>
      <c r="X226" s="12"/>
      <c r="Y226" s="13"/>
      <c r="Z226" s="13"/>
      <c r="AA226" s="12"/>
      <c r="AB226" s="12"/>
      <c r="AC226" s="12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2"/>
      <c r="AO226" s="13"/>
      <c r="AP226" s="12"/>
      <c r="AQ226" s="12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50" t="str">
        <f t="shared" si="28"/>
        <v> </v>
      </c>
      <c r="BU226" s="13"/>
      <c r="BV226" s="13"/>
      <c r="BW226" s="13"/>
      <c r="BX226" s="13"/>
      <c r="BY226" s="13"/>
      <c r="BZ226" s="13"/>
      <c r="CA226" s="12"/>
      <c r="CB226" s="13"/>
      <c r="CC226" s="13"/>
      <c r="CD226" s="13"/>
      <c r="CE226" s="13"/>
      <c r="CF226" s="13"/>
      <c r="CG226" s="4"/>
      <c r="CH226" s="4"/>
    </row>
    <row r="227" spans="1:87" ht="10.5" customHeight="1">
      <c r="A227" s="12" t="s">
        <v>167</v>
      </c>
      <c r="B227" s="20">
        <v>32827</v>
      </c>
      <c r="C227" s="70"/>
      <c r="D227" s="21"/>
      <c r="E227" s="13"/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2"/>
      <c r="U227" s="12"/>
      <c r="V227" s="13"/>
      <c r="W227" s="12"/>
      <c r="X227" s="12"/>
      <c r="Y227" s="13"/>
      <c r="Z227" s="13"/>
      <c r="AA227" s="12"/>
      <c r="AB227" s="12"/>
      <c r="AC227" s="12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2"/>
      <c r="AO227" s="13"/>
      <c r="AP227" s="12"/>
      <c r="AQ227" s="12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>
        <v>2</v>
      </c>
      <c r="BB227" s="13"/>
      <c r="BC227" s="13"/>
      <c r="BD227" s="13"/>
      <c r="BE227" s="13"/>
      <c r="BF227" s="13"/>
      <c r="BG227" s="13"/>
      <c r="BH227" s="13">
        <v>3</v>
      </c>
      <c r="BI227" s="13"/>
      <c r="BJ227" s="13"/>
      <c r="BK227" s="13"/>
      <c r="BL227" s="13"/>
      <c r="BM227" s="13"/>
      <c r="BN227" s="13"/>
      <c r="BO227" s="13"/>
      <c r="BP227" s="13"/>
      <c r="BQ227" s="13"/>
      <c r="BR227" s="13">
        <v>4</v>
      </c>
      <c r="BS227" s="50">
        <f t="shared" si="28"/>
        <v>9</v>
      </c>
      <c r="BT227" s="57">
        <f aca="true" t="shared" si="29" ref="BT227:BT241">COUNTA(E227:BR227)</f>
        <v>3</v>
      </c>
      <c r="BU227" s="13">
        <v>7.5</v>
      </c>
      <c r="BV227" s="13"/>
      <c r="BW227" s="13"/>
      <c r="BX227" s="13"/>
      <c r="BY227" s="13"/>
      <c r="BZ227" s="13"/>
      <c r="CA227" s="12"/>
      <c r="CB227" s="13"/>
      <c r="CC227" s="13"/>
      <c r="CD227" s="13"/>
      <c r="CE227" s="13"/>
      <c r="CF227" s="13"/>
      <c r="CG227" s="4">
        <v>6.23</v>
      </c>
      <c r="CH227">
        <v>881.68</v>
      </c>
      <c r="CI227" s="5">
        <f>+CH227-CG227</f>
        <v>875.4499999999999</v>
      </c>
    </row>
    <row r="228" spans="1:87" ht="10.5" customHeight="1">
      <c r="A228" s="12" t="s">
        <v>167</v>
      </c>
      <c r="B228" s="20">
        <v>32895</v>
      </c>
      <c r="C228" s="70"/>
      <c r="D228" s="21"/>
      <c r="E228" s="13"/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2"/>
      <c r="U228" s="12"/>
      <c r="V228" s="13"/>
      <c r="W228" s="12"/>
      <c r="X228" s="12"/>
      <c r="Y228" s="13"/>
      <c r="Z228" s="13"/>
      <c r="AA228" s="12"/>
      <c r="AB228" s="12"/>
      <c r="AC228" s="12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2"/>
      <c r="AO228" s="13"/>
      <c r="AP228" s="12"/>
      <c r="AQ228" s="12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50" t="str">
        <f t="shared" si="28"/>
        <v>ND</v>
      </c>
      <c r="BT228" s="57">
        <f t="shared" si="29"/>
        <v>0</v>
      </c>
      <c r="BU228" s="13">
        <v>6.6</v>
      </c>
      <c r="BV228" s="13"/>
      <c r="BW228" s="13"/>
      <c r="BX228" s="13"/>
      <c r="BY228" s="13"/>
      <c r="BZ228" s="13"/>
      <c r="CA228" s="12"/>
      <c r="CB228" s="13"/>
      <c r="CC228" s="13"/>
      <c r="CD228" s="13"/>
      <c r="CE228" s="13"/>
      <c r="CF228" s="13"/>
      <c r="CG228" s="4">
        <v>6.51</v>
      </c>
      <c r="CH228">
        <v>881.68</v>
      </c>
      <c r="CI228" s="5">
        <f>+CH228-CG228</f>
        <v>875.17</v>
      </c>
    </row>
    <row r="229" spans="1:86" ht="10.5" customHeight="1">
      <c r="A229" s="12" t="s">
        <v>167</v>
      </c>
      <c r="B229" s="20">
        <v>33892</v>
      </c>
      <c r="C229" s="70"/>
      <c r="D229" s="21"/>
      <c r="E229" s="13"/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2"/>
      <c r="U229" s="12"/>
      <c r="V229" s="13"/>
      <c r="W229" s="12"/>
      <c r="X229" s="12"/>
      <c r="Y229" s="13"/>
      <c r="Z229" s="13"/>
      <c r="AA229" s="12"/>
      <c r="AB229" s="12"/>
      <c r="AC229" s="12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2"/>
      <c r="AO229" s="13"/>
      <c r="AP229" s="12"/>
      <c r="AQ229" s="12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>
        <v>3</v>
      </c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50">
        <f t="shared" si="28"/>
        <v>3</v>
      </c>
      <c r="BT229" s="57">
        <f t="shared" si="29"/>
        <v>1</v>
      </c>
      <c r="BU229" s="13">
        <v>7.6</v>
      </c>
      <c r="BV229" s="13"/>
      <c r="BW229" s="13"/>
      <c r="BX229" s="13"/>
      <c r="BY229" s="13"/>
      <c r="BZ229" s="13"/>
      <c r="CA229" s="12"/>
      <c r="CB229" s="13"/>
      <c r="CC229" s="13"/>
      <c r="CD229" s="13"/>
      <c r="CE229" s="13"/>
      <c r="CF229" s="13">
        <v>0.0186</v>
      </c>
      <c r="CG229" s="4"/>
      <c r="CH229">
        <v>881.68</v>
      </c>
    </row>
    <row r="230" spans="1:86" ht="10.5" customHeight="1">
      <c r="A230" s="12" t="s">
        <v>167</v>
      </c>
      <c r="B230" s="20">
        <v>34277</v>
      </c>
      <c r="C230" s="70"/>
      <c r="D230" s="21"/>
      <c r="E230" s="13"/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2"/>
      <c r="U230" s="12"/>
      <c r="V230" s="13"/>
      <c r="W230" s="12"/>
      <c r="X230" s="12"/>
      <c r="Y230" s="13"/>
      <c r="Z230" s="13"/>
      <c r="AA230" s="12"/>
      <c r="AB230" s="12"/>
      <c r="AC230" s="12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2"/>
      <c r="AO230" s="13"/>
      <c r="AP230" s="12"/>
      <c r="AQ230" s="12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50" t="str">
        <f aca="true" t="shared" si="30" ref="BS230:BS241">IF(COUNTA(A230)=1,IF(SUM(E230:BR230)=0,"ND",SUM(E230:BR230))," ")</f>
        <v>ND</v>
      </c>
      <c r="BT230" s="57">
        <f t="shared" si="29"/>
        <v>0</v>
      </c>
      <c r="BU230" s="13">
        <v>7.2</v>
      </c>
      <c r="BV230" s="13"/>
      <c r="BW230" s="13"/>
      <c r="BX230" s="13"/>
      <c r="BY230" s="13"/>
      <c r="BZ230" s="13"/>
      <c r="CA230" s="12"/>
      <c r="CB230" s="13"/>
      <c r="CC230" s="13"/>
      <c r="CD230" s="13"/>
      <c r="CE230" s="13"/>
      <c r="CF230" s="13">
        <v>0.0072</v>
      </c>
      <c r="CG230" s="4"/>
      <c r="CH230">
        <v>881.68</v>
      </c>
    </row>
    <row r="231" spans="1:86" ht="10.5" customHeight="1">
      <c r="A231" s="12" t="s">
        <v>167</v>
      </c>
      <c r="B231" s="20">
        <v>34436</v>
      </c>
      <c r="C231" s="70"/>
      <c r="D231" s="21"/>
      <c r="E231" s="13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2"/>
      <c r="U231" s="12"/>
      <c r="V231" s="13"/>
      <c r="W231" s="12"/>
      <c r="X231" s="12"/>
      <c r="Y231" s="13"/>
      <c r="Z231" s="13"/>
      <c r="AA231" s="12"/>
      <c r="AB231" s="12"/>
      <c r="AC231" s="12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2"/>
      <c r="AO231" s="13"/>
      <c r="AP231" s="12"/>
      <c r="AQ231" s="12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50" t="str">
        <f t="shared" si="30"/>
        <v>ND</v>
      </c>
      <c r="BT231" s="57">
        <f t="shared" si="29"/>
        <v>0</v>
      </c>
      <c r="BU231" s="13">
        <v>5.8</v>
      </c>
      <c r="BV231" s="13"/>
      <c r="BW231" s="13"/>
      <c r="BX231" s="13"/>
      <c r="BY231" s="13"/>
      <c r="BZ231" s="13"/>
      <c r="CA231" s="12"/>
      <c r="CB231" s="13"/>
      <c r="CC231" s="13"/>
      <c r="CD231" s="13"/>
      <c r="CE231" s="13"/>
      <c r="CF231" s="13">
        <v>0.0061</v>
      </c>
      <c r="CG231" s="4"/>
      <c r="CH231">
        <v>881.68</v>
      </c>
    </row>
    <row r="232" spans="1:86" ht="10.5" customHeight="1">
      <c r="A232" s="12" t="s">
        <v>167</v>
      </c>
      <c r="B232" s="20">
        <v>34527</v>
      </c>
      <c r="C232" s="70"/>
      <c r="D232" s="21" t="s">
        <v>117</v>
      </c>
      <c r="E232" s="13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2"/>
      <c r="U232" s="12"/>
      <c r="V232" s="13"/>
      <c r="W232" s="12"/>
      <c r="X232" s="12"/>
      <c r="Y232" s="13"/>
      <c r="Z232" s="13"/>
      <c r="AA232" s="12"/>
      <c r="AB232" s="12"/>
      <c r="AC232" s="12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2"/>
      <c r="AO232" s="13"/>
      <c r="AP232" s="12"/>
      <c r="AQ232" s="12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50" t="str">
        <f t="shared" si="30"/>
        <v>ND</v>
      </c>
      <c r="BT232" s="57">
        <f t="shared" si="29"/>
        <v>0</v>
      </c>
      <c r="BU232" s="13">
        <v>2.6</v>
      </c>
      <c r="BV232" s="13"/>
      <c r="BW232" s="13"/>
      <c r="BX232" s="13"/>
      <c r="BY232" s="13"/>
      <c r="BZ232" s="13"/>
      <c r="CA232" s="12"/>
      <c r="CB232" s="13"/>
      <c r="CC232" s="13"/>
      <c r="CD232" s="13"/>
      <c r="CE232" s="13"/>
      <c r="CF232" s="13">
        <v>0.0042</v>
      </c>
      <c r="CG232" s="4"/>
      <c r="CH232">
        <v>881.68</v>
      </c>
    </row>
    <row r="233" spans="1:86" ht="10.5" customHeight="1">
      <c r="A233" s="12" t="s">
        <v>167</v>
      </c>
      <c r="B233" s="20">
        <v>34978</v>
      </c>
      <c r="C233" s="70"/>
      <c r="D233" s="21" t="s">
        <v>117</v>
      </c>
      <c r="E233" s="13"/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2"/>
      <c r="U233" s="12"/>
      <c r="V233" s="13"/>
      <c r="W233" s="12"/>
      <c r="X233" s="12"/>
      <c r="Y233" s="13"/>
      <c r="Z233" s="13"/>
      <c r="AA233" s="12"/>
      <c r="AB233" s="12"/>
      <c r="AC233" s="12"/>
      <c r="AD233" s="13"/>
      <c r="AE233" s="13"/>
      <c r="AF233" s="13"/>
      <c r="AG233" s="13"/>
      <c r="AH233" s="13"/>
      <c r="AI233" s="13">
        <v>0.6</v>
      </c>
      <c r="AJ233" s="13"/>
      <c r="AK233" s="13"/>
      <c r="AL233" s="13"/>
      <c r="AM233" s="13"/>
      <c r="AN233" s="12"/>
      <c r="AO233" s="13"/>
      <c r="AP233" s="12"/>
      <c r="AQ233" s="12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>
        <v>0.2</v>
      </c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50">
        <f t="shared" si="30"/>
        <v>0.8</v>
      </c>
      <c r="BT233" s="57">
        <f t="shared" si="29"/>
        <v>2</v>
      </c>
      <c r="BU233" s="13"/>
      <c r="BV233" s="13"/>
      <c r="BW233" s="13"/>
      <c r="BX233" s="13"/>
      <c r="BY233" s="13"/>
      <c r="BZ233" s="13"/>
      <c r="CA233" s="12"/>
      <c r="CB233" s="13"/>
      <c r="CC233" s="13"/>
      <c r="CD233" s="13"/>
      <c r="CE233" s="13"/>
      <c r="CF233" s="13"/>
      <c r="CG233" s="4"/>
      <c r="CH233">
        <v>881.68</v>
      </c>
    </row>
    <row r="234" spans="1:89" ht="10.5" customHeight="1">
      <c r="A234" s="12" t="s">
        <v>167</v>
      </c>
      <c r="B234" s="20">
        <v>35355</v>
      </c>
      <c r="C234" s="70"/>
      <c r="D234" s="21" t="s">
        <v>118</v>
      </c>
      <c r="E234" s="13"/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2"/>
      <c r="U234" s="12"/>
      <c r="V234" s="13"/>
      <c r="W234" s="12"/>
      <c r="X234" s="12"/>
      <c r="Y234" s="13"/>
      <c r="Z234" s="13"/>
      <c r="AA234" s="12"/>
      <c r="AB234" s="12"/>
      <c r="AC234" s="12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2"/>
      <c r="AO234" s="13"/>
      <c r="AP234" s="12"/>
      <c r="AQ234" s="12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50" t="str">
        <f>IF(COUNTA(A234)=1,IF(SUM(E234:BR234)=0,"ND",SUM(E234:BR234))," ")</f>
        <v>ND</v>
      </c>
      <c r="BT234" s="57">
        <f t="shared" si="29"/>
        <v>0</v>
      </c>
      <c r="BU234" s="13"/>
      <c r="BV234" s="13"/>
      <c r="BW234" s="13"/>
      <c r="BX234" s="13"/>
      <c r="BY234" s="13"/>
      <c r="BZ234" s="13"/>
      <c r="CA234" s="12"/>
      <c r="CB234" s="13"/>
      <c r="CC234" s="13"/>
      <c r="CD234" s="13"/>
      <c r="CE234" s="13"/>
      <c r="CF234" s="13"/>
      <c r="CG234" s="4">
        <v>3.65</v>
      </c>
      <c r="CH234">
        <v>881.68</v>
      </c>
      <c r="CI234" s="5">
        <f aca="true" t="shared" si="31" ref="CI234:CI241">+CH234-CG234</f>
        <v>878.03</v>
      </c>
      <c r="CK234" s="6">
        <v>8.1</v>
      </c>
    </row>
    <row r="235" spans="1:94" ht="10.5" customHeight="1">
      <c r="A235" s="12" t="s">
        <v>167</v>
      </c>
      <c r="B235" s="20">
        <v>35534</v>
      </c>
      <c r="C235" s="70"/>
      <c r="D235" s="21" t="s">
        <v>118</v>
      </c>
      <c r="E235" s="13"/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2"/>
      <c r="U235" s="12"/>
      <c r="V235" s="13"/>
      <c r="W235" s="12"/>
      <c r="X235" s="12"/>
      <c r="Y235" s="13"/>
      <c r="Z235" s="13"/>
      <c r="AA235" s="12"/>
      <c r="AB235" s="12"/>
      <c r="AC235" s="12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2"/>
      <c r="AO235" s="13"/>
      <c r="AP235" s="12"/>
      <c r="AQ235" s="12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50" t="str">
        <f t="shared" si="30"/>
        <v>ND</v>
      </c>
      <c r="BT235" s="57">
        <f t="shared" si="29"/>
        <v>0</v>
      </c>
      <c r="BU235" s="13"/>
      <c r="BV235" s="13"/>
      <c r="BW235" s="13"/>
      <c r="BX235" s="13"/>
      <c r="BY235" s="13"/>
      <c r="BZ235" s="13"/>
      <c r="CA235" s="12"/>
      <c r="CB235" s="13"/>
      <c r="CC235" s="13"/>
      <c r="CD235" s="13"/>
      <c r="CE235" s="13"/>
      <c r="CF235" s="13"/>
      <c r="CG235" s="44">
        <v>3.1</v>
      </c>
      <c r="CH235">
        <v>881.68</v>
      </c>
      <c r="CI235" s="5">
        <f t="shared" si="31"/>
        <v>878.5799999999999</v>
      </c>
      <c r="CJ235" s="38">
        <v>0.2</v>
      </c>
      <c r="CK235" s="40">
        <v>6.8</v>
      </c>
      <c r="CL235" s="40">
        <v>307</v>
      </c>
      <c r="CM235" s="38">
        <v>8.23</v>
      </c>
      <c r="CN235" s="72"/>
      <c r="CO235" s="72"/>
      <c r="CP235" s="72"/>
    </row>
    <row r="236" spans="1:94" ht="10.5" customHeight="1">
      <c r="A236" s="12" t="s">
        <v>167</v>
      </c>
      <c r="B236" s="20">
        <v>35628</v>
      </c>
      <c r="C236" s="70"/>
      <c r="D236" s="21" t="s">
        <v>118</v>
      </c>
      <c r="E236" s="13" t="s">
        <v>168</v>
      </c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2"/>
      <c r="U236" s="12"/>
      <c r="V236" s="13"/>
      <c r="W236" s="12"/>
      <c r="X236" s="12"/>
      <c r="Y236" s="13"/>
      <c r="Z236" s="13"/>
      <c r="AA236" s="12"/>
      <c r="AB236" s="12"/>
      <c r="AC236" s="12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2"/>
      <c r="AO236" s="13"/>
      <c r="AP236" s="12"/>
      <c r="AQ236" s="12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50" t="str">
        <f t="shared" si="30"/>
        <v>ND</v>
      </c>
      <c r="BT236" s="57">
        <f t="shared" si="29"/>
        <v>1</v>
      </c>
      <c r="BU236" s="13">
        <v>6.5</v>
      </c>
      <c r="BV236" s="13" t="s">
        <v>120</v>
      </c>
      <c r="BW236" s="13" t="s">
        <v>121</v>
      </c>
      <c r="BX236" s="13" t="s">
        <v>121</v>
      </c>
      <c r="BY236" s="13" t="s">
        <v>121</v>
      </c>
      <c r="BZ236" s="13"/>
      <c r="CA236" s="12">
        <v>0.55</v>
      </c>
      <c r="CB236" s="13" t="s">
        <v>121</v>
      </c>
      <c r="CC236" s="13">
        <v>0.16</v>
      </c>
      <c r="CD236" s="13" t="s">
        <v>121</v>
      </c>
      <c r="CE236" s="13" t="s">
        <v>120</v>
      </c>
      <c r="CF236" s="13" t="s">
        <v>121</v>
      </c>
      <c r="CG236" s="45">
        <v>3.08</v>
      </c>
      <c r="CH236">
        <v>881.68</v>
      </c>
      <c r="CI236" s="5">
        <f t="shared" si="31"/>
        <v>878.5999999999999</v>
      </c>
      <c r="CJ236" s="38">
        <v>0.5</v>
      </c>
      <c r="CK236" s="40">
        <v>7.6</v>
      </c>
      <c r="CL236" s="40">
        <v>302</v>
      </c>
      <c r="CM236" s="38">
        <v>7.95</v>
      </c>
      <c r="CN236" s="72"/>
      <c r="CO236" s="72"/>
      <c r="CP236" s="72"/>
    </row>
    <row r="237" spans="1:94" ht="10.5" customHeight="1">
      <c r="A237" s="12" t="s">
        <v>167</v>
      </c>
      <c r="B237" s="20">
        <v>35713</v>
      </c>
      <c r="C237" s="70"/>
      <c r="D237" s="21" t="s">
        <v>118</v>
      </c>
      <c r="E237" s="13" t="s">
        <v>169</v>
      </c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2"/>
      <c r="U237" s="12"/>
      <c r="V237" s="13"/>
      <c r="W237" s="12"/>
      <c r="X237" s="12"/>
      <c r="Y237" s="13"/>
      <c r="Z237" s="13"/>
      <c r="AA237" s="12"/>
      <c r="AB237" s="12"/>
      <c r="AC237" s="12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2"/>
      <c r="AO237" s="13"/>
      <c r="AP237" s="12"/>
      <c r="AQ237" s="12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50" t="str">
        <f t="shared" si="30"/>
        <v>ND</v>
      </c>
      <c r="BT237" s="57">
        <f t="shared" si="29"/>
        <v>1</v>
      </c>
      <c r="BU237" s="13"/>
      <c r="BV237" s="13"/>
      <c r="BW237" s="13"/>
      <c r="BX237" s="13"/>
      <c r="BY237" s="13"/>
      <c r="BZ237" s="13"/>
      <c r="CA237" s="12"/>
      <c r="CB237" s="13"/>
      <c r="CC237" s="13"/>
      <c r="CD237" s="13"/>
      <c r="CE237" s="13"/>
      <c r="CF237" s="13"/>
      <c r="CG237" s="45">
        <v>3.37</v>
      </c>
      <c r="CH237">
        <v>881.68</v>
      </c>
      <c r="CI237" s="5">
        <f t="shared" si="31"/>
        <v>878.31</v>
      </c>
      <c r="CJ237" s="38" t="s">
        <v>170</v>
      </c>
      <c r="CK237" s="40">
        <v>3.3</v>
      </c>
      <c r="CL237" s="40">
        <v>313</v>
      </c>
      <c r="CM237" s="38">
        <v>8</v>
      </c>
      <c r="CN237" s="72"/>
      <c r="CO237" s="72"/>
      <c r="CP237" s="72"/>
    </row>
    <row r="238" spans="1:94" ht="10.5" customHeight="1">
      <c r="A238" s="12" t="s">
        <v>167</v>
      </c>
      <c r="B238" s="20">
        <v>35902</v>
      </c>
      <c r="C238" s="70"/>
      <c r="D238" s="21" t="s">
        <v>118</v>
      </c>
      <c r="E238" s="13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2"/>
      <c r="U238" s="12"/>
      <c r="V238" s="13"/>
      <c r="W238" s="12"/>
      <c r="X238" s="12"/>
      <c r="Y238" s="13"/>
      <c r="Z238" s="13"/>
      <c r="AA238" s="12"/>
      <c r="AB238" s="12"/>
      <c r="AC238" s="12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2"/>
      <c r="AO238" s="13"/>
      <c r="AP238" s="12"/>
      <c r="AQ238" s="12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50" t="str">
        <f t="shared" si="30"/>
        <v>ND</v>
      </c>
      <c r="BT238" s="57">
        <f t="shared" si="29"/>
        <v>0</v>
      </c>
      <c r="BU238" s="13"/>
      <c r="BV238" s="13"/>
      <c r="BW238" s="13"/>
      <c r="BX238" s="13"/>
      <c r="BY238" s="13"/>
      <c r="BZ238" s="13"/>
      <c r="CA238" s="12"/>
      <c r="CB238" s="13"/>
      <c r="CC238" s="13"/>
      <c r="CD238" s="13"/>
      <c r="CE238" s="13"/>
      <c r="CF238" s="13"/>
      <c r="CG238" s="47">
        <v>3.51</v>
      </c>
      <c r="CH238">
        <v>881.68</v>
      </c>
      <c r="CI238" s="5">
        <f t="shared" si="31"/>
        <v>878.17</v>
      </c>
      <c r="CJ238" s="38">
        <v>0.3</v>
      </c>
      <c r="CK238" s="40">
        <v>2.1</v>
      </c>
      <c r="CL238" s="40">
        <v>266</v>
      </c>
      <c r="CM238" s="38">
        <v>7.77</v>
      </c>
      <c r="CN238" s="72"/>
      <c r="CO238" s="72"/>
      <c r="CP238" s="72"/>
    </row>
    <row r="239" spans="1:110" ht="10.5" customHeight="1">
      <c r="A239" s="12" t="s">
        <v>167</v>
      </c>
      <c r="B239" s="20">
        <v>36026</v>
      </c>
      <c r="C239" s="70">
        <v>9825154</v>
      </c>
      <c r="D239" s="21" t="s">
        <v>118</v>
      </c>
      <c r="E239" s="13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2"/>
      <c r="U239" s="12"/>
      <c r="V239" s="13"/>
      <c r="W239" s="12"/>
      <c r="X239" s="12"/>
      <c r="Y239" s="13"/>
      <c r="Z239" s="13"/>
      <c r="AA239" s="12"/>
      <c r="AB239" s="12"/>
      <c r="AC239" s="12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2"/>
      <c r="AO239" s="13"/>
      <c r="AP239" s="12"/>
      <c r="AQ239" s="12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50" t="str">
        <f t="shared" si="30"/>
        <v>ND</v>
      </c>
      <c r="BT239" s="57">
        <f t="shared" si="29"/>
        <v>0</v>
      </c>
      <c r="BU239" s="13">
        <v>7.6</v>
      </c>
      <c r="BV239" s="13" t="s">
        <v>120</v>
      </c>
      <c r="BW239" s="13" t="s">
        <v>121</v>
      </c>
      <c r="BX239" s="13" t="s">
        <v>121</v>
      </c>
      <c r="BY239" s="13" t="s">
        <v>121</v>
      </c>
      <c r="BZ239" s="13">
        <v>0.51</v>
      </c>
      <c r="CA239" s="12" t="s">
        <v>120</v>
      </c>
      <c r="CB239" s="13" t="s">
        <v>121</v>
      </c>
      <c r="CC239" s="13">
        <v>0.16</v>
      </c>
      <c r="CD239" s="13" t="s">
        <v>121</v>
      </c>
      <c r="CE239" s="13" t="s">
        <v>120</v>
      </c>
      <c r="CF239" s="13" t="s">
        <v>121</v>
      </c>
      <c r="CG239" s="47">
        <v>4.1</v>
      </c>
      <c r="CH239">
        <v>881.68</v>
      </c>
      <c r="CI239" s="5">
        <f t="shared" si="31"/>
        <v>877.5799999999999</v>
      </c>
      <c r="CJ239" s="38" t="s">
        <v>170</v>
      </c>
      <c r="CK239" s="40">
        <v>1.1</v>
      </c>
      <c r="CL239" s="40">
        <v>309</v>
      </c>
      <c r="CM239" s="38">
        <v>7.2</v>
      </c>
      <c r="CN239" s="72">
        <v>0.031</v>
      </c>
      <c r="CO239" s="72" t="s">
        <v>122</v>
      </c>
      <c r="CP239" s="72" t="s">
        <v>123</v>
      </c>
      <c r="CS239" s="6">
        <v>160</v>
      </c>
      <c r="CT239" s="6">
        <v>1</v>
      </c>
      <c r="CU239" s="6">
        <v>190</v>
      </c>
      <c r="CV239" s="6">
        <v>1.5</v>
      </c>
      <c r="CW239" s="6">
        <v>8.7</v>
      </c>
      <c r="CX239" s="6">
        <v>0.04</v>
      </c>
      <c r="CY239" s="6" t="s">
        <v>121</v>
      </c>
      <c r="CZ239" s="6" t="s">
        <v>121</v>
      </c>
      <c r="DA239" s="6" t="s">
        <v>121</v>
      </c>
      <c r="DB239" s="6" t="s">
        <v>121</v>
      </c>
      <c r="DC239" s="6">
        <v>0.14</v>
      </c>
      <c r="DD239" s="6">
        <v>0.2</v>
      </c>
      <c r="DE239" s="66">
        <v>0.217</v>
      </c>
      <c r="DF239" s="6">
        <v>0.222</v>
      </c>
    </row>
    <row r="240" spans="1:94" ht="10.5" customHeight="1">
      <c r="A240" s="12" t="s">
        <v>167</v>
      </c>
      <c r="B240" s="20">
        <v>36075</v>
      </c>
      <c r="C240" s="70">
        <v>9831648</v>
      </c>
      <c r="D240" s="21" t="s">
        <v>118</v>
      </c>
      <c r="E240" s="13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2"/>
      <c r="U240" s="12"/>
      <c r="V240" s="13"/>
      <c r="W240" s="12"/>
      <c r="X240" s="12"/>
      <c r="Y240" s="13"/>
      <c r="Z240" s="13"/>
      <c r="AA240" s="12"/>
      <c r="AB240" s="12"/>
      <c r="AC240" s="12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2"/>
      <c r="AO240" s="13"/>
      <c r="AP240" s="12"/>
      <c r="AQ240" s="12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50" t="str">
        <f t="shared" si="30"/>
        <v>ND</v>
      </c>
      <c r="BT240" s="57">
        <f t="shared" si="29"/>
        <v>0</v>
      </c>
      <c r="BU240" s="13"/>
      <c r="BV240" s="13"/>
      <c r="BW240" s="13"/>
      <c r="BX240" s="13"/>
      <c r="BY240" s="13"/>
      <c r="BZ240" s="13"/>
      <c r="CA240" s="12"/>
      <c r="CB240" s="13"/>
      <c r="CC240" s="13"/>
      <c r="CD240" s="13"/>
      <c r="CE240" s="13"/>
      <c r="CF240" s="13"/>
      <c r="CG240" s="47"/>
      <c r="CH240"/>
      <c r="CJ240" s="38">
        <v>0.1</v>
      </c>
      <c r="CK240" s="40">
        <v>0.6</v>
      </c>
      <c r="CL240" s="40">
        <v>298</v>
      </c>
      <c r="CM240" s="38">
        <v>7.39</v>
      </c>
      <c r="CN240" s="72"/>
      <c r="CO240" s="72"/>
      <c r="CP240" s="72"/>
    </row>
    <row r="241" spans="1:91" ht="10.5" customHeight="1">
      <c r="A241" s="12" t="s">
        <v>167</v>
      </c>
      <c r="B241" s="20">
        <v>36215</v>
      </c>
      <c r="C241" s="70">
        <v>9904116</v>
      </c>
      <c r="D241" s="21" t="s">
        <v>118</v>
      </c>
      <c r="E241" s="13"/>
      <c r="F241" s="12"/>
      <c r="G241" s="13"/>
      <c r="H241" s="13">
        <v>19</v>
      </c>
      <c r="I241" s="13"/>
      <c r="J241" s="13"/>
      <c r="K241" s="13"/>
      <c r="L241" s="13"/>
      <c r="M241" s="13"/>
      <c r="N241" s="13"/>
      <c r="O241" s="13"/>
      <c r="P241" s="13"/>
      <c r="Q241" s="13"/>
      <c r="R241" s="13">
        <v>3</v>
      </c>
      <c r="S241" s="13"/>
      <c r="T241" s="12">
        <v>200</v>
      </c>
      <c r="U241" s="12"/>
      <c r="V241" s="13"/>
      <c r="W241" s="12"/>
      <c r="X241" s="12"/>
      <c r="Y241" s="13"/>
      <c r="Z241" s="13"/>
      <c r="AA241" s="12"/>
      <c r="AB241" s="12"/>
      <c r="AC241" s="12"/>
      <c r="AD241" s="13"/>
      <c r="AE241" s="13"/>
      <c r="AF241" s="13"/>
      <c r="AG241" s="13"/>
      <c r="AH241" s="13"/>
      <c r="AI241" s="13"/>
      <c r="AJ241" s="13"/>
      <c r="AK241" s="13"/>
      <c r="AL241" s="13">
        <v>4</v>
      </c>
      <c r="AM241" s="13"/>
      <c r="AN241" s="12"/>
      <c r="AO241" s="13"/>
      <c r="AP241" s="12"/>
      <c r="AQ241" s="12"/>
      <c r="AR241" s="13"/>
      <c r="AS241" s="13"/>
      <c r="AT241" s="13">
        <v>30</v>
      </c>
      <c r="AU241" s="13">
        <v>81</v>
      </c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>
        <v>330</v>
      </c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>
        <v>52</v>
      </c>
      <c r="BS241" s="50">
        <f t="shared" si="30"/>
        <v>719</v>
      </c>
      <c r="BT241" s="57">
        <f t="shared" si="29"/>
        <v>8</v>
      </c>
      <c r="BU241" s="13"/>
      <c r="BV241" s="13"/>
      <c r="BW241" s="13"/>
      <c r="BX241" s="13"/>
      <c r="BY241" s="13"/>
      <c r="BZ241" s="13"/>
      <c r="CA241" s="12"/>
      <c r="CB241" s="13"/>
      <c r="CC241" s="13"/>
      <c r="CD241" s="13"/>
      <c r="CE241" s="13"/>
      <c r="CF241" s="13"/>
      <c r="CG241" s="4">
        <v>6.1</v>
      </c>
      <c r="CH241">
        <v>881.68</v>
      </c>
      <c r="CI241" s="5">
        <f t="shared" si="31"/>
        <v>875.5799999999999</v>
      </c>
      <c r="CJ241" s="5">
        <v>0.1</v>
      </c>
      <c r="CK241" s="6">
        <v>0.3</v>
      </c>
      <c r="CL241" s="6">
        <v>282</v>
      </c>
      <c r="CM241" s="6">
        <v>7.79</v>
      </c>
    </row>
    <row r="242" spans="1:107" ht="10.5" customHeight="1">
      <c r="A242" s="12" t="s">
        <v>167</v>
      </c>
      <c r="B242" s="20">
        <v>36362</v>
      </c>
      <c r="C242" s="70">
        <v>9924015</v>
      </c>
      <c r="D242" s="21" t="s">
        <v>118</v>
      </c>
      <c r="E242" s="13"/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2"/>
      <c r="U242" s="12"/>
      <c r="V242" s="13"/>
      <c r="W242" s="12">
        <v>0.6</v>
      </c>
      <c r="X242" s="12"/>
      <c r="Y242" s="13"/>
      <c r="Z242" s="13"/>
      <c r="AA242" s="12"/>
      <c r="AB242" s="12"/>
      <c r="AC242" s="12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2"/>
      <c r="AO242" s="13"/>
      <c r="AP242" s="12"/>
      <c r="AQ242" s="12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50">
        <f>IF(COUNTA(A242)=1,IF(SUM(E242:BR242)=0,"ND",SUM(E242:BR242))," ")</f>
        <v>0.6</v>
      </c>
      <c r="BT242" s="57">
        <f>COUNTA(E242:BR242)</f>
        <v>1</v>
      </c>
      <c r="BU242" s="13">
        <v>6.3</v>
      </c>
      <c r="BV242" s="13"/>
      <c r="BW242" s="13" t="s">
        <v>124</v>
      </c>
      <c r="BX242" s="13" t="s">
        <v>125</v>
      </c>
      <c r="BY242" s="13" t="s">
        <v>126</v>
      </c>
      <c r="BZ242" s="13">
        <v>0.57</v>
      </c>
      <c r="CA242" s="12"/>
      <c r="CB242" s="13" t="s">
        <v>127</v>
      </c>
      <c r="CC242" s="13">
        <v>0.16</v>
      </c>
      <c r="CD242" s="13" t="s">
        <v>128</v>
      </c>
      <c r="CE242" s="13"/>
      <c r="CF242" s="13" t="s">
        <v>129</v>
      </c>
      <c r="CG242" s="4">
        <v>4.35</v>
      </c>
      <c r="CH242">
        <v>881.68</v>
      </c>
      <c r="CI242" s="5">
        <f>+CH242-CG242</f>
        <v>877.3299999999999</v>
      </c>
      <c r="CJ242" s="5">
        <v>0.1</v>
      </c>
      <c r="CK242" s="6">
        <v>1.4</v>
      </c>
      <c r="CL242" s="6">
        <v>307</v>
      </c>
      <c r="CM242" s="6">
        <v>8.07</v>
      </c>
      <c r="CS242" s="6">
        <v>160</v>
      </c>
      <c r="CT242" s="6">
        <v>1.2</v>
      </c>
      <c r="CU242" s="6">
        <v>200</v>
      </c>
      <c r="CV242" s="6">
        <v>1.6</v>
      </c>
      <c r="CW242" s="6">
        <v>7.8</v>
      </c>
      <c r="DA242" s="6" t="s">
        <v>130</v>
      </c>
      <c r="DC242" s="6">
        <v>0.1</v>
      </c>
    </row>
    <row r="243" spans="1:91" ht="10.5" customHeight="1">
      <c r="A243" s="12" t="s">
        <v>167</v>
      </c>
      <c r="B243" s="20">
        <v>36486</v>
      </c>
      <c r="C243" s="70">
        <v>9940893</v>
      </c>
      <c r="D243" s="21" t="s">
        <v>118</v>
      </c>
      <c r="E243" s="13"/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2"/>
      <c r="U243" s="12"/>
      <c r="V243" s="13"/>
      <c r="W243" s="12"/>
      <c r="X243" s="12"/>
      <c r="Y243" s="13"/>
      <c r="Z243" s="13"/>
      <c r="AA243" s="12"/>
      <c r="AB243" s="12"/>
      <c r="AC243" s="12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2"/>
      <c r="AO243" s="13"/>
      <c r="AP243" s="12"/>
      <c r="AQ243" s="12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50" t="str">
        <f>IF(COUNTA(A243)=1,IF(SUM(E243:BR243)=0,"ND",SUM(E243:BR243))," ")</f>
        <v>ND</v>
      </c>
      <c r="BT243" s="57">
        <f>COUNTA(E243:BR243)</f>
        <v>0</v>
      </c>
      <c r="BU243" s="13"/>
      <c r="BV243" s="13"/>
      <c r="BW243" s="13"/>
      <c r="BX243" s="13"/>
      <c r="BY243" s="13"/>
      <c r="BZ243" s="13"/>
      <c r="CA243" s="12"/>
      <c r="CB243" s="13"/>
      <c r="CC243" s="13"/>
      <c r="CD243" s="13"/>
      <c r="CE243" s="13"/>
      <c r="CF243" s="13"/>
      <c r="CG243" s="4">
        <v>4.21</v>
      </c>
      <c r="CH243">
        <v>881.68</v>
      </c>
      <c r="CI243" s="5">
        <f>+CH243-CG243</f>
        <v>877.4699999999999</v>
      </c>
      <c r="CJ243" s="5">
        <v>0.2</v>
      </c>
      <c r="CK243" s="6">
        <v>0.4</v>
      </c>
      <c r="CL243" s="6">
        <v>268</v>
      </c>
      <c r="CM243" s="6">
        <v>7.71</v>
      </c>
    </row>
    <row r="244" spans="1:91" ht="10.5" customHeight="1">
      <c r="A244" s="12" t="s">
        <v>167</v>
      </c>
      <c r="B244" s="20">
        <v>36662</v>
      </c>
      <c r="C244" s="70">
        <v>200012210</v>
      </c>
      <c r="D244" s="21" t="s">
        <v>118</v>
      </c>
      <c r="E244" s="13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2"/>
      <c r="U244" s="12"/>
      <c r="V244" s="13"/>
      <c r="W244" s="12"/>
      <c r="X244" s="12"/>
      <c r="Y244" s="13"/>
      <c r="Z244" s="13"/>
      <c r="AA244" s="12"/>
      <c r="AB244" s="12"/>
      <c r="AC244" s="12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2"/>
      <c r="AO244" s="13"/>
      <c r="AP244" s="12"/>
      <c r="AQ244" s="12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50" t="str">
        <f>IF(COUNTA(A244)=1,IF(SUM(E244:BR244)=0,"ND",SUM(E244:BR244))," ")</f>
        <v>ND</v>
      </c>
      <c r="BT244" s="57">
        <f>COUNTA(E244:BR244)</f>
        <v>0</v>
      </c>
      <c r="BU244" s="13"/>
      <c r="BV244" s="13"/>
      <c r="BW244" s="13"/>
      <c r="BX244" s="13"/>
      <c r="BY244" s="13"/>
      <c r="BZ244" s="13"/>
      <c r="CA244" s="12"/>
      <c r="CB244" s="13"/>
      <c r="CC244" s="13"/>
      <c r="CD244" s="13"/>
      <c r="CE244" s="13"/>
      <c r="CF244" s="13"/>
      <c r="CG244" s="4">
        <v>4.79</v>
      </c>
      <c r="CH244">
        <v>881.68</v>
      </c>
      <c r="CI244" s="5">
        <f>+CH244-CG244</f>
        <v>876.89</v>
      </c>
      <c r="CJ244" s="5">
        <v>0.8</v>
      </c>
      <c r="CK244" s="6">
        <v>1</v>
      </c>
      <c r="CL244" s="6">
        <v>310</v>
      </c>
      <c r="CM244" s="6">
        <v>7.62</v>
      </c>
    </row>
    <row r="245" spans="1:107" ht="10.5" customHeight="1">
      <c r="A245" s="12" t="s">
        <v>167</v>
      </c>
      <c r="B245" s="20">
        <v>36724</v>
      </c>
      <c r="C245" s="70">
        <v>200022098</v>
      </c>
      <c r="D245" s="21" t="s">
        <v>118</v>
      </c>
      <c r="E245" s="13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2"/>
      <c r="U245" s="12"/>
      <c r="V245" s="13"/>
      <c r="W245" s="12"/>
      <c r="X245" s="12"/>
      <c r="Y245" s="13"/>
      <c r="Z245" s="13"/>
      <c r="AA245" s="12"/>
      <c r="AB245" s="12"/>
      <c r="AC245" s="12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2"/>
      <c r="AO245" s="13"/>
      <c r="AP245" s="12"/>
      <c r="AQ245" s="12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50" t="str">
        <f>IF(COUNTA(A245)=1,IF(SUM(E245:BR245)=0,"ND",SUM(E245:BR245))," ")</f>
        <v>ND</v>
      </c>
      <c r="BT245" s="57">
        <f>COUNTA(E245:BR245)</f>
        <v>0</v>
      </c>
      <c r="BU245" s="13">
        <v>6.5</v>
      </c>
      <c r="BV245" s="13" t="s">
        <v>120</v>
      </c>
      <c r="BW245" s="13" t="s">
        <v>241</v>
      </c>
      <c r="BX245" s="13" t="s">
        <v>242</v>
      </c>
      <c r="BY245" s="13" t="s">
        <v>126</v>
      </c>
      <c r="BZ245" s="13" t="s">
        <v>120</v>
      </c>
      <c r="CA245" s="12">
        <v>0.57</v>
      </c>
      <c r="CB245" s="13" t="s">
        <v>243</v>
      </c>
      <c r="CC245" s="13">
        <v>0.15</v>
      </c>
      <c r="CD245" s="13" t="s">
        <v>128</v>
      </c>
      <c r="CE245" s="13" t="s">
        <v>120</v>
      </c>
      <c r="CF245" s="13" t="s">
        <v>129</v>
      </c>
      <c r="CG245" s="47">
        <v>5.27</v>
      </c>
      <c r="CH245">
        <v>881.68</v>
      </c>
      <c r="CI245" s="5">
        <f>+CH245-CG245</f>
        <v>876.41</v>
      </c>
      <c r="CJ245" s="38">
        <v>0.1</v>
      </c>
      <c r="CK245" s="39">
        <v>0.9</v>
      </c>
      <c r="CL245" s="40">
        <v>292</v>
      </c>
      <c r="CM245" s="38">
        <v>8.01</v>
      </c>
      <c r="CS245" s="6">
        <v>150</v>
      </c>
      <c r="CT245" s="6" t="s">
        <v>243</v>
      </c>
      <c r="CU245" s="6">
        <v>180</v>
      </c>
      <c r="CV245" s="6">
        <v>1.7</v>
      </c>
      <c r="CW245" s="6">
        <v>6.7</v>
      </c>
      <c r="DA245" s="6" t="s">
        <v>130</v>
      </c>
      <c r="DC245" s="6">
        <v>0.15</v>
      </c>
    </row>
    <row r="246" spans="1:91" ht="10.5" customHeight="1">
      <c r="A246" s="12" t="s">
        <v>167</v>
      </c>
      <c r="B246" s="20">
        <v>36798</v>
      </c>
      <c r="C246" s="70">
        <v>200031871</v>
      </c>
      <c r="D246" s="21"/>
      <c r="E246" s="13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2"/>
      <c r="U246" s="12"/>
      <c r="V246" s="13"/>
      <c r="W246" s="12"/>
      <c r="X246" s="12"/>
      <c r="Y246" s="13"/>
      <c r="Z246" s="13"/>
      <c r="AA246" s="12"/>
      <c r="AB246" s="12"/>
      <c r="AC246" s="12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2"/>
      <c r="AO246" s="13"/>
      <c r="AP246" s="12"/>
      <c r="AQ246" s="12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50" t="str">
        <f>IF(COUNTA(A246)=1,IF(SUM(E246:BR246)=0,"ND",SUM(E246:BR246))," ")</f>
        <v>ND</v>
      </c>
      <c r="BT246" s="57">
        <f>COUNTA(E246:BR246)</f>
        <v>0</v>
      </c>
      <c r="BU246" s="13"/>
      <c r="BV246" s="13"/>
      <c r="BW246" s="13"/>
      <c r="BX246" s="13"/>
      <c r="BY246" s="13"/>
      <c r="BZ246" s="13"/>
      <c r="CA246" s="12"/>
      <c r="CB246" s="13"/>
      <c r="CC246" s="13"/>
      <c r="CD246" s="13"/>
      <c r="CE246" s="13"/>
      <c r="CF246" s="13"/>
      <c r="CG246" s="47">
        <v>5.85</v>
      </c>
      <c r="CH246">
        <v>881.68</v>
      </c>
      <c r="CI246" s="5">
        <f>+CH246-CG246</f>
        <v>875.8299999999999</v>
      </c>
      <c r="CJ246" s="73">
        <v>0.2</v>
      </c>
      <c r="CK246" s="74">
        <v>0.8</v>
      </c>
      <c r="CL246" s="75">
        <v>293</v>
      </c>
      <c r="CM246" s="73">
        <v>7.68</v>
      </c>
    </row>
    <row r="247" spans="1:86" ht="10.5" customHeight="1">
      <c r="A247" s="12"/>
      <c r="B247" s="20"/>
      <c r="C247" s="70"/>
      <c r="D247" s="21"/>
      <c r="E247" s="13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2"/>
      <c r="U247" s="12"/>
      <c r="V247" s="13"/>
      <c r="W247" s="12"/>
      <c r="X247" s="12"/>
      <c r="Y247" s="13"/>
      <c r="Z247" s="13"/>
      <c r="AA247" s="12"/>
      <c r="AB247" s="12"/>
      <c r="AC247" s="12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2"/>
      <c r="AO247" s="13"/>
      <c r="AP247" s="12"/>
      <c r="AQ247" s="12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U247" s="13"/>
      <c r="BV247" s="13"/>
      <c r="BW247" s="13"/>
      <c r="BX247" s="13"/>
      <c r="BY247" s="13"/>
      <c r="BZ247" s="13"/>
      <c r="CA247" s="12"/>
      <c r="CB247" s="13"/>
      <c r="CC247" s="13"/>
      <c r="CD247" s="13"/>
      <c r="CE247" s="13"/>
      <c r="CF247" s="13"/>
      <c r="CG247" s="4"/>
      <c r="CH247" s="4"/>
    </row>
    <row r="248" spans="1:86" ht="10.5" customHeight="1">
      <c r="A248" s="12"/>
      <c r="B248" s="20"/>
      <c r="C248" s="70"/>
      <c r="D248" s="21"/>
      <c r="E248" s="13"/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2"/>
      <c r="U248" s="12"/>
      <c r="V248" s="13"/>
      <c r="W248" s="12"/>
      <c r="X248" s="12"/>
      <c r="Y248" s="13"/>
      <c r="Z248" s="13"/>
      <c r="AA248" s="12"/>
      <c r="AB248" s="12"/>
      <c r="AC248" s="12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2"/>
      <c r="AO248" s="13"/>
      <c r="AP248" s="12"/>
      <c r="AQ248" s="12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50" t="str">
        <f>IF(COUNTA(A248)=1,IF(SUM(E248:BR248)=0,"ND",SUM(E248:BR248))," ")</f>
        <v> </v>
      </c>
      <c r="BU248" s="13"/>
      <c r="BV248" s="13"/>
      <c r="BW248" s="13"/>
      <c r="BX248" s="13"/>
      <c r="BY248" s="13"/>
      <c r="BZ248" s="13"/>
      <c r="CA248" s="12"/>
      <c r="CB248" s="13"/>
      <c r="CC248" s="13"/>
      <c r="CD248" s="13"/>
      <c r="CE248" s="13"/>
      <c r="CF248" s="13"/>
      <c r="CG248" s="4"/>
      <c r="CH248" s="4"/>
    </row>
    <row r="249" spans="1:87" ht="10.5" customHeight="1">
      <c r="A249" s="12" t="s">
        <v>171</v>
      </c>
      <c r="B249" s="20">
        <v>32827</v>
      </c>
      <c r="C249" s="70"/>
      <c r="D249" s="21"/>
      <c r="E249" s="13"/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2"/>
      <c r="U249" s="12"/>
      <c r="V249" s="13"/>
      <c r="W249" s="12"/>
      <c r="X249" s="12"/>
      <c r="Y249" s="13"/>
      <c r="Z249" s="13"/>
      <c r="AA249" s="12"/>
      <c r="AB249" s="12"/>
      <c r="AC249" s="12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2"/>
      <c r="AO249" s="13"/>
      <c r="AP249" s="12"/>
      <c r="AQ249" s="12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>
        <v>3</v>
      </c>
      <c r="BB249" s="13"/>
      <c r="BC249" s="13"/>
      <c r="BD249" s="13"/>
      <c r="BE249" s="13"/>
      <c r="BF249" s="13"/>
      <c r="BG249" s="13"/>
      <c r="BH249" s="13">
        <v>3</v>
      </c>
      <c r="BI249" s="13"/>
      <c r="BJ249" s="13"/>
      <c r="BK249" s="13"/>
      <c r="BL249" s="13"/>
      <c r="BM249" s="13"/>
      <c r="BN249" s="13"/>
      <c r="BO249" s="13"/>
      <c r="BP249" s="13"/>
      <c r="BQ249" s="13"/>
      <c r="BR249" s="13">
        <v>2</v>
      </c>
      <c r="BS249" s="50">
        <f>IF(COUNTA(A249)=1,IF(SUM(E249:BR249)=0,"ND",SUM(E249:BR249))," ")</f>
        <v>8</v>
      </c>
      <c r="BT249" s="57">
        <f aca="true" t="shared" si="32" ref="BT249:BT271">COUNTA(E249:BR249)</f>
        <v>3</v>
      </c>
      <c r="BU249" s="13">
        <v>4.2</v>
      </c>
      <c r="BV249" s="13"/>
      <c r="BW249" s="13"/>
      <c r="BX249" s="13"/>
      <c r="BY249" s="13"/>
      <c r="BZ249" s="13"/>
      <c r="CA249" s="12"/>
      <c r="CB249" s="13"/>
      <c r="CC249" s="13"/>
      <c r="CD249" s="13"/>
      <c r="CE249" s="13"/>
      <c r="CF249" s="13"/>
      <c r="CG249" s="4">
        <v>1.87</v>
      </c>
      <c r="CH249">
        <v>877.5</v>
      </c>
      <c r="CI249" s="5">
        <f>+CH249-CG249</f>
        <v>875.63</v>
      </c>
    </row>
    <row r="250" spans="1:86" ht="10.5" customHeight="1">
      <c r="A250" s="12" t="s">
        <v>171</v>
      </c>
      <c r="B250" s="20">
        <v>33900</v>
      </c>
      <c r="C250" s="70"/>
      <c r="D250" s="21"/>
      <c r="E250" s="13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2"/>
      <c r="U250" s="12"/>
      <c r="V250" s="13"/>
      <c r="W250" s="12"/>
      <c r="X250" s="12"/>
      <c r="Y250" s="13"/>
      <c r="Z250" s="13"/>
      <c r="AA250" s="12"/>
      <c r="AB250" s="12"/>
      <c r="AC250" s="12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2"/>
      <c r="AO250" s="13"/>
      <c r="AP250" s="12"/>
      <c r="AQ250" s="12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50" t="str">
        <f>IF(COUNTA(A250)=1,IF(SUM(E250:BR250)=0,"ND",SUM(E250:BR250))," ")</f>
        <v>ND</v>
      </c>
      <c r="BT250" s="57">
        <f t="shared" si="32"/>
        <v>0</v>
      </c>
      <c r="BU250" s="13">
        <v>2.8</v>
      </c>
      <c r="BV250" s="13"/>
      <c r="BW250" s="13"/>
      <c r="BX250" s="13"/>
      <c r="BY250" s="13"/>
      <c r="BZ250" s="13"/>
      <c r="CA250" s="12"/>
      <c r="CB250" s="13"/>
      <c r="CC250" s="13"/>
      <c r="CD250" s="13"/>
      <c r="CE250" s="13"/>
      <c r="CF250" s="13">
        <v>0.0184</v>
      </c>
      <c r="CG250" s="4"/>
      <c r="CH250">
        <v>877.5</v>
      </c>
    </row>
    <row r="251" spans="1:86" ht="10.5" customHeight="1">
      <c r="A251" s="12" t="s">
        <v>171</v>
      </c>
      <c r="B251" s="20">
        <v>34282</v>
      </c>
      <c r="C251" s="70"/>
      <c r="D251" s="21"/>
      <c r="E251" s="13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2"/>
      <c r="U251" s="12"/>
      <c r="V251" s="13"/>
      <c r="W251" s="12"/>
      <c r="X251" s="12"/>
      <c r="Y251" s="13"/>
      <c r="Z251" s="13"/>
      <c r="AA251" s="12"/>
      <c r="AB251" s="12"/>
      <c r="AC251" s="12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2"/>
      <c r="AO251" s="13"/>
      <c r="AP251" s="12"/>
      <c r="AQ251" s="12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50" t="str">
        <f>IF(COUNTA(A251)=1,IF(SUM(E251:BR251)=0,"ND",SUM(E251:BR251))," ")</f>
        <v>ND</v>
      </c>
      <c r="BT251" s="57">
        <f t="shared" si="32"/>
        <v>0</v>
      </c>
      <c r="BU251" s="13">
        <v>2.6</v>
      </c>
      <c r="BV251" s="13"/>
      <c r="BW251" s="13"/>
      <c r="BX251" s="13"/>
      <c r="BY251" s="13"/>
      <c r="BZ251" s="13"/>
      <c r="CA251" s="12"/>
      <c r="CB251" s="13"/>
      <c r="CC251" s="13"/>
      <c r="CD251" s="13"/>
      <c r="CE251" s="13"/>
      <c r="CF251" s="13">
        <v>0.0088</v>
      </c>
      <c r="CG251" s="4"/>
      <c r="CH251">
        <v>877.5</v>
      </c>
    </row>
    <row r="252" spans="1:86" ht="10.5" customHeight="1">
      <c r="A252" s="12" t="s">
        <v>171</v>
      </c>
      <c r="B252" s="20">
        <v>34436</v>
      </c>
      <c r="C252" s="70"/>
      <c r="D252" s="21"/>
      <c r="E252" s="13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2"/>
      <c r="U252" s="12"/>
      <c r="V252" s="13"/>
      <c r="W252" s="12"/>
      <c r="X252" s="12"/>
      <c r="Y252" s="13"/>
      <c r="Z252" s="13"/>
      <c r="AA252" s="12"/>
      <c r="AB252" s="12"/>
      <c r="AC252" s="12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2"/>
      <c r="AO252" s="13"/>
      <c r="AP252" s="12"/>
      <c r="AQ252" s="12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50" t="str">
        <f>IF(COUNTA(A252)=1,IF(SUM(E252:BR252)=0,"ND",SUM(E252:BR252))," ")</f>
        <v>ND</v>
      </c>
      <c r="BT252" s="57">
        <f t="shared" si="32"/>
        <v>0</v>
      </c>
      <c r="BU252" s="13">
        <v>2.8</v>
      </c>
      <c r="BV252" s="13"/>
      <c r="BW252" s="13"/>
      <c r="BX252" s="13"/>
      <c r="BY252" s="13"/>
      <c r="BZ252" s="13"/>
      <c r="CA252" s="12"/>
      <c r="CB252" s="13"/>
      <c r="CC252" s="13"/>
      <c r="CD252" s="13"/>
      <c r="CE252" s="13"/>
      <c r="CF252" s="13">
        <v>0.0064</v>
      </c>
      <c r="CG252" s="4"/>
      <c r="CH252">
        <v>877.5</v>
      </c>
    </row>
    <row r="253" spans="1:86" ht="10.5" customHeight="1">
      <c r="A253" s="12" t="s">
        <v>171</v>
      </c>
      <c r="B253" s="20">
        <v>34528</v>
      </c>
      <c r="C253" s="70"/>
      <c r="D253" s="21" t="s">
        <v>117</v>
      </c>
      <c r="E253" s="13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2"/>
      <c r="U253" s="12"/>
      <c r="V253" s="13"/>
      <c r="W253" s="12"/>
      <c r="X253" s="12"/>
      <c r="Y253" s="13"/>
      <c r="Z253" s="13"/>
      <c r="AA253" s="12"/>
      <c r="AB253" s="12"/>
      <c r="AC253" s="12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2"/>
      <c r="AO253" s="13"/>
      <c r="AP253" s="12"/>
      <c r="AQ253" s="12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50" t="str">
        <f aca="true" t="shared" si="33" ref="BS253:BS262">IF(COUNTA(A253)=1,IF(SUM(E253:BR253)=0,"ND",SUM(E253:BR253))," ")</f>
        <v>ND</v>
      </c>
      <c r="BT253" s="57">
        <f t="shared" si="32"/>
        <v>0</v>
      </c>
      <c r="BU253" s="13">
        <v>2.6</v>
      </c>
      <c r="BV253" s="13"/>
      <c r="BW253" s="13"/>
      <c r="BX253" s="13"/>
      <c r="BY253" s="13"/>
      <c r="BZ253" s="13"/>
      <c r="CA253" s="12"/>
      <c r="CB253" s="13"/>
      <c r="CC253" s="13"/>
      <c r="CD253" s="13"/>
      <c r="CE253" s="13"/>
      <c r="CF253" s="13">
        <v>0.0043</v>
      </c>
      <c r="CG253" s="4"/>
      <c r="CH253">
        <v>877.5</v>
      </c>
    </row>
    <row r="254" spans="1:86" ht="10.5" customHeight="1">
      <c r="A254" s="12" t="s">
        <v>171</v>
      </c>
      <c r="B254" s="20">
        <v>34978</v>
      </c>
      <c r="C254" s="70"/>
      <c r="D254" s="21" t="s">
        <v>117</v>
      </c>
      <c r="E254" s="13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2"/>
      <c r="U254" s="12"/>
      <c r="V254" s="13"/>
      <c r="W254" s="12"/>
      <c r="X254" s="12"/>
      <c r="Y254" s="13"/>
      <c r="Z254" s="13"/>
      <c r="AA254" s="12"/>
      <c r="AB254" s="12"/>
      <c r="AC254" s="12"/>
      <c r="AD254" s="13"/>
      <c r="AE254" s="13"/>
      <c r="AF254" s="13"/>
      <c r="AG254" s="13"/>
      <c r="AH254" s="13"/>
      <c r="AI254" s="13">
        <v>0.8</v>
      </c>
      <c r="AJ254" s="13"/>
      <c r="AK254" s="13"/>
      <c r="AL254" s="13"/>
      <c r="AM254" s="13"/>
      <c r="AN254" s="12"/>
      <c r="AO254" s="13"/>
      <c r="AP254" s="12"/>
      <c r="AQ254" s="12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>
        <v>0.6</v>
      </c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50">
        <f t="shared" si="33"/>
        <v>1.4</v>
      </c>
      <c r="BT254" s="57">
        <f t="shared" si="32"/>
        <v>2</v>
      </c>
      <c r="BU254" s="13"/>
      <c r="BV254" s="13"/>
      <c r="BW254" s="13"/>
      <c r="BX254" s="13"/>
      <c r="BY254" s="13"/>
      <c r="BZ254" s="13"/>
      <c r="CA254" s="12"/>
      <c r="CB254" s="13"/>
      <c r="CC254" s="13"/>
      <c r="CD254" s="13"/>
      <c r="CE254" s="13"/>
      <c r="CF254" s="13"/>
      <c r="CG254" s="4"/>
      <c r="CH254">
        <v>877.5</v>
      </c>
    </row>
    <row r="255" spans="1:89" ht="10.5" customHeight="1">
      <c r="A255" s="12" t="s">
        <v>171</v>
      </c>
      <c r="B255" s="20">
        <v>35355</v>
      </c>
      <c r="C255" s="70"/>
      <c r="D255" s="21" t="s">
        <v>118</v>
      </c>
      <c r="E255" s="13"/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2"/>
      <c r="U255" s="12"/>
      <c r="V255" s="13"/>
      <c r="W255" s="12"/>
      <c r="X255" s="12"/>
      <c r="Y255" s="13"/>
      <c r="Z255" s="13"/>
      <c r="AA255" s="12"/>
      <c r="AB255" s="12"/>
      <c r="AC255" s="12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2"/>
      <c r="AO255" s="13"/>
      <c r="AP255" s="12"/>
      <c r="AQ255" s="12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50" t="str">
        <f t="shared" si="33"/>
        <v>ND</v>
      </c>
      <c r="BT255" s="57">
        <f t="shared" si="32"/>
        <v>0</v>
      </c>
      <c r="BU255" s="13"/>
      <c r="BV255" s="13"/>
      <c r="BW255" s="13"/>
      <c r="BX255" s="13"/>
      <c r="BY255" s="13"/>
      <c r="BZ255" s="13"/>
      <c r="CA255" s="12"/>
      <c r="CB255" s="13"/>
      <c r="CC255" s="13"/>
      <c r="CD255" s="13"/>
      <c r="CE255" s="13"/>
      <c r="CF255" s="13"/>
      <c r="CG255" s="4">
        <v>0</v>
      </c>
      <c r="CH255">
        <v>877.5</v>
      </c>
      <c r="CI255" s="5">
        <f aca="true" t="shared" si="34" ref="CI255:CI260">+CH255-CG255</f>
        <v>877.5</v>
      </c>
      <c r="CK255" s="6">
        <v>1.5</v>
      </c>
    </row>
    <row r="256" spans="1:94" ht="10.5" customHeight="1">
      <c r="A256" s="12" t="s">
        <v>171</v>
      </c>
      <c r="B256" s="20">
        <v>35534</v>
      </c>
      <c r="C256" s="70"/>
      <c r="D256" s="21" t="s">
        <v>118</v>
      </c>
      <c r="E256" s="13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2"/>
      <c r="U256" s="12"/>
      <c r="V256" s="13"/>
      <c r="W256" s="12"/>
      <c r="X256" s="12"/>
      <c r="Y256" s="13"/>
      <c r="Z256" s="13"/>
      <c r="AA256" s="12"/>
      <c r="AB256" s="12"/>
      <c r="AC256" s="12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2"/>
      <c r="AO256" s="13"/>
      <c r="AP256" s="12"/>
      <c r="AQ256" s="12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50" t="str">
        <f t="shared" si="33"/>
        <v>ND</v>
      </c>
      <c r="BT256" s="57">
        <f t="shared" si="32"/>
        <v>0</v>
      </c>
      <c r="BU256" s="13"/>
      <c r="BV256" s="13"/>
      <c r="BW256" s="13"/>
      <c r="BX256" s="13"/>
      <c r="BY256" s="13"/>
      <c r="BZ256" s="13"/>
      <c r="CA256" s="12"/>
      <c r="CB256" s="13"/>
      <c r="CC256" s="13"/>
      <c r="CD256" s="13"/>
      <c r="CE256" s="13"/>
      <c r="CF256" s="13"/>
      <c r="CG256" s="44">
        <v>0</v>
      </c>
      <c r="CH256">
        <v>877.5</v>
      </c>
      <c r="CI256" s="5">
        <f t="shared" si="34"/>
        <v>877.5</v>
      </c>
      <c r="CJ256" s="38">
        <v>0.2</v>
      </c>
      <c r="CK256" s="40">
        <v>0.8</v>
      </c>
      <c r="CL256" s="40">
        <v>330</v>
      </c>
      <c r="CM256" s="38">
        <v>8.08</v>
      </c>
      <c r="CN256" s="72"/>
      <c r="CO256" s="72"/>
      <c r="CP256" s="72"/>
    </row>
    <row r="257" spans="1:94" ht="10.5" customHeight="1">
      <c r="A257" s="12" t="s">
        <v>171</v>
      </c>
      <c r="B257" s="20">
        <v>35628</v>
      </c>
      <c r="C257" s="70"/>
      <c r="D257" s="21" t="s">
        <v>118</v>
      </c>
      <c r="E257" s="13"/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2"/>
      <c r="U257" s="12"/>
      <c r="V257" s="13"/>
      <c r="W257" s="12"/>
      <c r="X257" s="12"/>
      <c r="Y257" s="13"/>
      <c r="Z257" s="13"/>
      <c r="AA257" s="12"/>
      <c r="AB257" s="12"/>
      <c r="AC257" s="12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2"/>
      <c r="AO257" s="13"/>
      <c r="AP257" s="12"/>
      <c r="AQ257" s="12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50" t="str">
        <f t="shared" si="33"/>
        <v>ND</v>
      </c>
      <c r="BT257" s="57">
        <f t="shared" si="32"/>
        <v>0</v>
      </c>
      <c r="BU257" s="13">
        <v>2.5</v>
      </c>
      <c r="BV257" s="13" t="s">
        <v>120</v>
      </c>
      <c r="BW257" s="13" t="s">
        <v>121</v>
      </c>
      <c r="BX257" s="13" t="s">
        <v>121</v>
      </c>
      <c r="BY257" s="13" t="s">
        <v>121</v>
      </c>
      <c r="BZ257" s="13"/>
      <c r="CA257" s="12" t="s">
        <v>121</v>
      </c>
      <c r="CB257" s="13" t="s">
        <v>121</v>
      </c>
      <c r="CC257" s="13">
        <v>0.16</v>
      </c>
      <c r="CD257" s="13" t="s">
        <v>121</v>
      </c>
      <c r="CE257" s="13" t="s">
        <v>120</v>
      </c>
      <c r="CF257" s="13" t="s">
        <v>121</v>
      </c>
      <c r="CG257" s="45">
        <v>0</v>
      </c>
      <c r="CH257">
        <v>877.5</v>
      </c>
      <c r="CI257" s="5">
        <f t="shared" si="34"/>
        <v>877.5</v>
      </c>
      <c r="CJ257" s="38">
        <v>0.3</v>
      </c>
      <c r="CK257" s="40">
        <v>3.5</v>
      </c>
      <c r="CL257" s="40">
        <v>325</v>
      </c>
      <c r="CM257" s="38">
        <v>7.9</v>
      </c>
      <c r="CN257" s="72"/>
      <c r="CO257" s="72"/>
      <c r="CP257" s="72"/>
    </row>
    <row r="258" spans="1:94" ht="10.5" customHeight="1">
      <c r="A258" s="12" t="s">
        <v>171</v>
      </c>
      <c r="B258" s="20">
        <v>35713</v>
      </c>
      <c r="C258" s="70"/>
      <c r="D258" s="21" t="s">
        <v>118</v>
      </c>
      <c r="E258" s="13"/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2"/>
      <c r="U258" s="12"/>
      <c r="V258" s="13"/>
      <c r="W258" s="12"/>
      <c r="X258" s="12"/>
      <c r="Y258" s="13"/>
      <c r="Z258" s="13"/>
      <c r="AA258" s="12"/>
      <c r="AB258" s="12"/>
      <c r="AC258" s="12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2"/>
      <c r="AO258" s="13"/>
      <c r="AP258" s="12"/>
      <c r="AQ258" s="12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50" t="str">
        <f t="shared" si="33"/>
        <v>ND</v>
      </c>
      <c r="BT258" s="57">
        <f t="shared" si="32"/>
        <v>0</v>
      </c>
      <c r="BU258" s="13"/>
      <c r="BV258" s="13"/>
      <c r="BW258" s="13"/>
      <c r="BX258" s="13"/>
      <c r="BY258" s="13"/>
      <c r="BZ258" s="13"/>
      <c r="CA258" s="12"/>
      <c r="CB258" s="13"/>
      <c r="CC258" s="13"/>
      <c r="CD258" s="13"/>
      <c r="CE258" s="13"/>
      <c r="CF258" s="13"/>
      <c r="CG258" s="45">
        <v>0</v>
      </c>
      <c r="CH258">
        <v>877.5</v>
      </c>
      <c r="CI258" s="5">
        <f t="shared" si="34"/>
        <v>877.5</v>
      </c>
      <c r="CJ258" s="38">
        <v>1.2</v>
      </c>
      <c r="CK258" s="40">
        <v>13.3</v>
      </c>
      <c r="CL258" s="40">
        <v>457</v>
      </c>
      <c r="CM258" s="38">
        <v>8.06</v>
      </c>
      <c r="CN258" s="72"/>
      <c r="CO258" s="72"/>
      <c r="CP258" s="72"/>
    </row>
    <row r="259" spans="1:94" ht="10.5" customHeight="1">
      <c r="A259" s="12" t="s">
        <v>171</v>
      </c>
      <c r="B259" s="20">
        <v>35902</v>
      </c>
      <c r="C259" s="70"/>
      <c r="D259" s="21" t="s">
        <v>118</v>
      </c>
      <c r="E259" s="13"/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2"/>
      <c r="U259" s="12"/>
      <c r="V259" s="13"/>
      <c r="W259" s="12"/>
      <c r="X259" s="12"/>
      <c r="Y259" s="13"/>
      <c r="Z259" s="13"/>
      <c r="AA259" s="12"/>
      <c r="AB259" s="12"/>
      <c r="AC259" s="12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2"/>
      <c r="AO259" s="13"/>
      <c r="AP259" s="12"/>
      <c r="AQ259" s="12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50" t="str">
        <f t="shared" si="33"/>
        <v>ND</v>
      </c>
      <c r="BT259" s="57">
        <f t="shared" si="32"/>
        <v>0</v>
      </c>
      <c r="BU259" s="13"/>
      <c r="BV259" s="13"/>
      <c r="BW259" s="13"/>
      <c r="BX259" s="13"/>
      <c r="BY259" s="13"/>
      <c r="BZ259" s="13"/>
      <c r="CA259" s="12"/>
      <c r="CB259" s="13"/>
      <c r="CC259" s="13"/>
      <c r="CD259" s="13"/>
      <c r="CE259" s="13"/>
      <c r="CF259" s="13"/>
      <c r="CG259" s="45">
        <v>0</v>
      </c>
      <c r="CH259">
        <v>877.5</v>
      </c>
      <c r="CI259" s="5">
        <f t="shared" si="34"/>
        <v>877.5</v>
      </c>
      <c r="CJ259" s="38">
        <v>0.2</v>
      </c>
      <c r="CK259" s="40">
        <v>0.9</v>
      </c>
      <c r="CL259" s="40">
        <v>306</v>
      </c>
      <c r="CM259" s="38">
        <v>7.89</v>
      </c>
      <c r="CN259" s="72"/>
      <c r="CO259" s="72"/>
      <c r="CP259" s="72"/>
    </row>
    <row r="260" spans="1:110" ht="10.5" customHeight="1">
      <c r="A260" s="12" t="s">
        <v>171</v>
      </c>
      <c r="B260" s="20">
        <v>36026</v>
      </c>
      <c r="C260" s="70">
        <v>9825153</v>
      </c>
      <c r="D260" s="21" t="s">
        <v>118</v>
      </c>
      <c r="E260" s="13"/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2"/>
      <c r="U260" s="12"/>
      <c r="V260" s="13"/>
      <c r="W260" s="12"/>
      <c r="X260" s="12"/>
      <c r="Y260" s="13"/>
      <c r="Z260" s="13"/>
      <c r="AA260" s="12"/>
      <c r="AB260" s="12"/>
      <c r="AC260" s="12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2"/>
      <c r="AO260" s="13"/>
      <c r="AP260" s="12"/>
      <c r="AQ260" s="12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50" t="str">
        <f t="shared" si="33"/>
        <v>ND</v>
      </c>
      <c r="BT260" s="57">
        <f t="shared" si="32"/>
        <v>0</v>
      </c>
      <c r="BU260" s="13">
        <v>2.6</v>
      </c>
      <c r="BV260" s="13" t="s">
        <v>120</v>
      </c>
      <c r="BW260" s="13" t="s">
        <v>121</v>
      </c>
      <c r="BX260" s="13" t="s">
        <v>121</v>
      </c>
      <c r="BY260" s="13" t="s">
        <v>121</v>
      </c>
      <c r="BZ260" s="13" t="s">
        <v>121</v>
      </c>
      <c r="CA260" s="12" t="s">
        <v>120</v>
      </c>
      <c r="CB260" s="13" t="s">
        <v>121</v>
      </c>
      <c r="CC260" s="13">
        <v>0.15</v>
      </c>
      <c r="CD260" s="13" t="s">
        <v>121</v>
      </c>
      <c r="CE260" s="13" t="s">
        <v>120</v>
      </c>
      <c r="CF260" s="13" t="s">
        <v>121</v>
      </c>
      <c r="CG260" s="47">
        <v>0</v>
      </c>
      <c r="CH260">
        <v>877.5</v>
      </c>
      <c r="CI260" s="5">
        <f t="shared" si="34"/>
        <v>877.5</v>
      </c>
      <c r="CJ260" s="38" t="s">
        <v>170</v>
      </c>
      <c r="CK260" s="40">
        <v>0.6</v>
      </c>
      <c r="CL260" s="40">
        <v>355</v>
      </c>
      <c r="CM260" s="38">
        <v>7.1</v>
      </c>
      <c r="CN260" s="72">
        <v>0.03</v>
      </c>
      <c r="CO260" s="72" t="s">
        <v>122</v>
      </c>
      <c r="CP260" s="72" t="s">
        <v>123</v>
      </c>
      <c r="CS260" s="6">
        <v>180</v>
      </c>
      <c r="CT260" s="6" t="s">
        <v>121</v>
      </c>
      <c r="CU260" s="6">
        <v>210</v>
      </c>
      <c r="CV260" s="6">
        <v>4.6</v>
      </c>
      <c r="CW260" s="6">
        <v>23</v>
      </c>
      <c r="CX260" s="6" t="s">
        <v>121</v>
      </c>
      <c r="CY260" s="6" t="s">
        <v>121</v>
      </c>
      <c r="CZ260" s="6" t="s">
        <v>121</v>
      </c>
      <c r="DA260" s="6" t="s">
        <v>121</v>
      </c>
      <c r="DB260" s="6" t="s">
        <v>121</v>
      </c>
      <c r="DC260" s="6">
        <v>0.1</v>
      </c>
      <c r="DD260" s="6">
        <v>0.07</v>
      </c>
      <c r="DE260" s="66">
        <v>0.076</v>
      </c>
      <c r="DF260" s="6">
        <v>0.075</v>
      </c>
    </row>
    <row r="261" spans="1:94" ht="10.5" customHeight="1">
      <c r="A261" s="12" t="s">
        <v>171</v>
      </c>
      <c r="B261" s="20">
        <v>36075</v>
      </c>
      <c r="C261" s="70">
        <v>9831649</v>
      </c>
      <c r="D261" s="21" t="s">
        <v>118</v>
      </c>
      <c r="E261" s="13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2"/>
      <c r="U261" s="12"/>
      <c r="V261" s="13"/>
      <c r="W261" s="12"/>
      <c r="X261" s="12"/>
      <c r="Y261" s="13"/>
      <c r="Z261" s="13"/>
      <c r="AA261" s="12"/>
      <c r="AB261" s="12"/>
      <c r="AC261" s="12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2"/>
      <c r="AO261" s="13"/>
      <c r="AP261" s="12"/>
      <c r="AQ261" s="12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50" t="str">
        <f t="shared" si="33"/>
        <v>ND</v>
      </c>
      <c r="BT261" s="57">
        <f t="shared" si="32"/>
        <v>0</v>
      </c>
      <c r="BU261" s="13"/>
      <c r="BV261" s="13"/>
      <c r="BW261" s="13"/>
      <c r="BX261" s="13"/>
      <c r="BY261" s="13"/>
      <c r="BZ261" s="13"/>
      <c r="CA261" s="12"/>
      <c r="CB261" s="13"/>
      <c r="CC261" s="13"/>
      <c r="CD261" s="13"/>
      <c r="CE261" s="13"/>
      <c r="CF261" s="13"/>
      <c r="CG261" s="47"/>
      <c r="CH261"/>
      <c r="CJ261" s="38">
        <v>0.1</v>
      </c>
      <c r="CK261" s="40">
        <v>0.1</v>
      </c>
      <c r="CL261" s="40">
        <v>327</v>
      </c>
      <c r="CM261" s="38">
        <v>7.43</v>
      </c>
      <c r="CN261" s="72"/>
      <c r="CO261" s="72"/>
      <c r="CP261" s="72"/>
    </row>
    <row r="262" spans="1:91" ht="10.5" customHeight="1">
      <c r="A262" s="12" t="s">
        <v>171</v>
      </c>
      <c r="B262" s="20">
        <v>36215</v>
      </c>
      <c r="C262" s="70">
        <v>9904118</v>
      </c>
      <c r="D262" s="21" t="s">
        <v>118</v>
      </c>
      <c r="E262" s="13"/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2"/>
      <c r="U262" s="12"/>
      <c r="V262" s="13"/>
      <c r="W262" s="12"/>
      <c r="X262" s="12"/>
      <c r="Y262" s="13"/>
      <c r="Z262" s="13"/>
      <c r="AA262" s="12"/>
      <c r="AB262" s="12"/>
      <c r="AC262" s="12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2"/>
      <c r="AO262" s="13"/>
      <c r="AP262" s="12"/>
      <c r="AQ262" s="12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50" t="str">
        <f t="shared" si="33"/>
        <v>ND</v>
      </c>
      <c r="BT262" s="57">
        <f t="shared" si="32"/>
        <v>0</v>
      </c>
      <c r="BU262" s="13"/>
      <c r="BV262" s="13"/>
      <c r="BW262" s="13"/>
      <c r="BX262" s="13"/>
      <c r="BY262" s="13"/>
      <c r="BZ262" s="13"/>
      <c r="CA262" s="12"/>
      <c r="CB262" s="13"/>
      <c r="CC262" s="13"/>
      <c r="CD262" s="13"/>
      <c r="CE262" s="13"/>
      <c r="CF262" s="13"/>
      <c r="CG262" s="4" t="s">
        <v>172</v>
      </c>
      <c r="CH262" s="4"/>
      <c r="CJ262" s="5">
        <v>0.2</v>
      </c>
      <c r="CK262" s="6">
        <v>0.5</v>
      </c>
      <c r="CL262" s="6">
        <v>310</v>
      </c>
      <c r="CM262" s="6">
        <v>7.93</v>
      </c>
    </row>
    <row r="263" spans="1:107" ht="10.5" customHeight="1">
      <c r="A263" s="12" t="s">
        <v>171</v>
      </c>
      <c r="B263" s="20">
        <v>36362</v>
      </c>
      <c r="C263" s="70">
        <v>99244017</v>
      </c>
      <c r="D263" s="21" t="s">
        <v>118</v>
      </c>
      <c r="E263" s="13"/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2"/>
      <c r="U263" s="12"/>
      <c r="V263" s="13"/>
      <c r="W263" s="12">
        <v>1.1</v>
      </c>
      <c r="X263" s="12"/>
      <c r="Y263" s="13"/>
      <c r="Z263" s="13"/>
      <c r="AA263" s="12"/>
      <c r="AB263" s="12"/>
      <c r="AC263" s="12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2"/>
      <c r="AO263" s="13"/>
      <c r="AP263" s="12"/>
      <c r="AQ263" s="12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50">
        <f aca="true" t="shared" si="35" ref="BS263:BS271">IF(COUNTA(A263)=1,IF(SUM(E263:BR263)=0,"ND",SUM(E263:BR263))," ")</f>
        <v>1.1</v>
      </c>
      <c r="BT263" s="57">
        <f>COUNTA(E263:BR263)</f>
        <v>1</v>
      </c>
      <c r="BU263" s="13">
        <v>2.1</v>
      </c>
      <c r="BV263" s="13"/>
      <c r="BW263" s="13" t="s">
        <v>124</v>
      </c>
      <c r="BX263" s="13" t="s">
        <v>125</v>
      </c>
      <c r="BY263" s="13" t="s">
        <v>126</v>
      </c>
      <c r="BZ263" s="13" t="s">
        <v>128</v>
      </c>
      <c r="CA263" s="12"/>
      <c r="CB263" s="13" t="s">
        <v>127</v>
      </c>
      <c r="CC263" s="13">
        <v>0.16</v>
      </c>
      <c r="CD263" s="13" t="s">
        <v>128</v>
      </c>
      <c r="CE263" s="13"/>
      <c r="CF263" s="13" t="s">
        <v>129</v>
      </c>
      <c r="CG263" s="4">
        <v>0</v>
      </c>
      <c r="CH263">
        <v>877.5</v>
      </c>
      <c r="CI263" s="5">
        <f>+CH263-CG263</f>
        <v>877.5</v>
      </c>
      <c r="CJ263" s="5" t="s">
        <v>124</v>
      </c>
      <c r="CK263" s="6">
        <v>2.1</v>
      </c>
      <c r="CL263" s="6">
        <v>334</v>
      </c>
      <c r="CM263" s="6">
        <v>7.98</v>
      </c>
      <c r="CS263" s="6">
        <v>160</v>
      </c>
      <c r="CT263" s="6" t="s">
        <v>127</v>
      </c>
      <c r="CU263" s="6">
        <v>230</v>
      </c>
      <c r="CV263" s="6">
        <v>4.2</v>
      </c>
      <c r="CW263" s="6">
        <v>20</v>
      </c>
      <c r="DA263" s="6" t="s">
        <v>130</v>
      </c>
      <c r="DC263" s="6">
        <v>0.03</v>
      </c>
    </row>
    <row r="264" spans="1:91" ht="10.5" customHeight="1">
      <c r="A264" s="12" t="s">
        <v>171</v>
      </c>
      <c r="B264" s="20">
        <v>36486</v>
      </c>
      <c r="C264" s="70">
        <v>9940897</v>
      </c>
      <c r="D264" s="21" t="s">
        <v>118</v>
      </c>
      <c r="E264" s="13"/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2"/>
      <c r="U264" s="12"/>
      <c r="V264" s="13"/>
      <c r="W264" s="12"/>
      <c r="X264" s="12"/>
      <c r="Y264" s="13"/>
      <c r="Z264" s="13"/>
      <c r="AA264" s="12"/>
      <c r="AB264" s="12"/>
      <c r="AC264" s="12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2"/>
      <c r="AO264" s="13"/>
      <c r="AP264" s="12"/>
      <c r="AQ264" s="12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50" t="str">
        <f t="shared" si="35"/>
        <v>ND</v>
      </c>
      <c r="BT264" s="57">
        <f>COUNTA(E264:BR264)</f>
        <v>0</v>
      </c>
      <c r="BU264" s="13"/>
      <c r="BV264" s="13"/>
      <c r="BW264" s="13"/>
      <c r="BX264" s="13"/>
      <c r="BY264" s="13"/>
      <c r="BZ264" s="13"/>
      <c r="CA264" s="12"/>
      <c r="CB264" s="13"/>
      <c r="CC264" s="13"/>
      <c r="CD264" s="13"/>
      <c r="CE264" s="13"/>
      <c r="CF264" s="13"/>
      <c r="CG264" s="4">
        <v>0</v>
      </c>
      <c r="CH264">
        <v>877.5</v>
      </c>
      <c r="CI264" s="5">
        <f>+CH264-CG264</f>
        <v>877.5</v>
      </c>
      <c r="CJ264" s="5">
        <v>0.1</v>
      </c>
      <c r="CK264" s="6">
        <v>0.5</v>
      </c>
      <c r="CL264" s="6">
        <v>283</v>
      </c>
      <c r="CM264" s="6">
        <v>7.93</v>
      </c>
    </row>
    <row r="265" spans="1:91" ht="10.5" customHeight="1">
      <c r="A265" s="12" t="s">
        <v>171</v>
      </c>
      <c r="B265" s="20">
        <v>36662</v>
      </c>
      <c r="C265" s="70">
        <v>200012211</v>
      </c>
      <c r="D265" s="21" t="s">
        <v>118</v>
      </c>
      <c r="E265" s="13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2"/>
      <c r="U265" s="12"/>
      <c r="V265" s="13"/>
      <c r="W265" s="12"/>
      <c r="X265" s="12"/>
      <c r="Y265" s="13"/>
      <c r="Z265" s="13"/>
      <c r="AA265" s="12"/>
      <c r="AB265" s="12"/>
      <c r="AC265" s="12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2"/>
      <c r="AO265" s="13"/>
      <c r="AP265" s="12"/>
      <c r="AQ265" s="12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50" t="str">
        <f t="shared" si="35"/>
        <v>ND</v>
      </c>
      <c r="BT265" s="57">
        <f>COUNTA(E265:BR265)</f>
        <v>0</v>
      </c>
      <c r="BU265" s="13"/>
      <c r="BV265" s="13"/>
      <c r="BW265" s="13"/>
      <c r="BX265" s="13"/>
      <c r="BY265" s="13"/>
      <c r="BZ265" s="13"/>
      <c r="CA265" s="12"/>
      <c r="CB265" s="13"/>
      <c r="CC265" s="13"/>
      <c r="CD265" s="13"/>
      <c r="CE265" s="13"/>
      <c r="CF265" s="13"/>
      <c r="CG265" s="4">
        <v>0.6</v>
      </c>
      <c r="CH265">
        <v>877.5</v>
      </c>
      <c r="CI265" s="5">
        <f>+CH265-CG265</f>
        <v>876.9</v>
      </c>
      <c r="CJ265" s="5">
        <v>0.7</v>
      </c>
      <c r="CK265" s="6">
        <v>0.9</v>
      </c>
      <c r="CL265" s="6">
        <v>335</v>
      </c>
      <c r="CM265" s="6">
        <v>7.72</v>
      </c>
    </row>
    <row r="266" spans="1:107" ht="10.5" customHeight="1">
      <c r="A266" s="12" t="s">
        <v>171</v>
      </c>
      <c r="B266" s="20">
        <v>36725</v>
      </c>
      <c r="C266" s="70">
        <v>200022100</v>
      </c>
      <c r="D266" s="21" t="s">
        <v>118</v>
      </c>
      <c r="E266" s="13"/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2"/>
      <c r="U266" s="12"/>
      <c r="V266" s="13"/>
      <c r="W266" s="12"/>
      <c r="X266" s="12"/>
      <c r="Y266" s="13"/>
      <c r="Z266" s="13"/>
      <c r="AA266" s="12"/>
      <c r="AB266" s="12"/>
      <c r="AC266" s="12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2"/>
      <c r="AO266" s="13"/>
      <c r="AP266" s="12"/>
      <c r="AQ266" s="12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50" t="str">
        <f>IF(COUNTA(A266)=1,IF(SUM(E266:BR266)=0,"ND",SUM(E266:BR266))," ")</f>
        <v>ND</v>
      </c>
      <c r="BT266" s="57">
        <f>COUNTA(E266:BR266)</f>
        <v>0</v>
      </c>
      <c r="BU266" s="13">
        <v>2.2</v>
      </c>
      <c r="BV266" s="13" t="s">
        <v>120</v>
      </c>
      <c r="BW266" s="13" t="s">
        <v>241</v>
      </c>
      <c r="BX266" s="13" t="s">
        <v>242</v>
      </c>
      <c r="BY266" s="13" t="s">
        <v>126</v>
      </c>
      <c r="BZ266" s="13" t="s">
        <v>120</v>
      </c>
      <c r="CA266" s="12">
        <v>0.1</v>
      </c>
      <c r="CB266" s="13" t="s">
        <v>243</v>
      </c>
      <c r="CC266" s="13">
        <v>0.14</v>
      </c>
      <c r="CD266" s="13" t="s">
        <v>128</v>
      </c>
      <c r="CE266" s="13" t="s">
        <v>120</v>
      </c>
      <c r="CF266" s="13" t="s">
        <v>129</v>
      </c>
      <c r="CG266" s="47">
        <v>0.4</v>
      </c>
      <c r="CH266">
        <v>877.5</v>
      </c>
      <c r="CI266" s="5">
        <f>+CH266-CG266</f>
        <v>877.1</v>
      </c>
      <c r="CJ266" s="38">
        <v>0.2</v>
      </c>
      <c r="CK266" s="39">
        <v>1</v>
      </c>
      <c r="CL266" s="40">
        <v>324</v>
      </c>
      <c r="CM266" s="38">
        <v>8.2</v>
      </c>
      <c r="CS266" s="6">
        <v>150</v>
      </c>
      <c r="CT266" s="6" t="s">
        <v>243</v>
      </c>
      <c r="CU266" s="6">
        <v>210</v>
      </c>
      <c r="CV266" s="6">
        <v>6.8</v>
      </c>
      <c r="CW266" s="6">
        <v>24</v>
      </c>
      <c r="DA266" s="6" t="s">
        <v>130</v>
      </c>
      <c r="DC266" s="6">
        <v>0.07</v>
      </c>
    </row>
    <row r="267" spans="1:91" ht="10.5" customHeight="1">
      <c r="A267" s="12" t="s">
        <v>171</v>
      </c>
      <c r="B267" s="20">
        <v>36797</v>
      </c>
      <c r="C267" s="70">
        <v>200031878</v>
      </c>
      <c r="D267" s="21"/>
      <c r="E267" s="13"/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2"/>
      <c r="U267" s="12"/>
      <c r="V267" s="13"/>
      <c r="W267" s="12"/>
      <c r="X267" s="12"/>
      <c r="Y267" s="13"/>
      <c r="Z267" s="13"/>
      <c r="AA267" s="12"/>
      <c r="AB267" s="12"/>
      <c r="AC267" s="12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2"/>
      <c r="AO267" s="13"/>
      <c r="AP267" s="12"/>
      <c r="AQ267" s="12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50" t="str">
        <f>IF(COUNTA(A267)=1,IF(SUM(E267:BR267)=0,"ND",SUM(E267:BR267))," ")</f>
        <v>ND</v>
      </c>
      <c r="BT267" s="57">
        <f>COUNTA(E267:BR267)</f>
        <v>0</v>
      </c>
      <c r="BU267" s="13"/>
      <c r="BV267" s="13"/>
      <c r="BW267" s="13"/>
      <c r="BX267" s="13"/>
      <c r="BY267" s="13"/>
      <c r="BZ267" s="13"/>
      <c r="CA267" s="12"/>
      <c r="CB267" s="13"/>
      <c r="CC267" s="13"/>
      <c r="CD267" s="13"/>
      <c r="CE267" s="13"/>
      <c r="CF267" s="13"/>
      <c r="CG267" s="79">
        <v>1.5</v>
      </c>
      <c r="CH267">
        <v>877.5</v>
      </c>
      <c r="CI267" s="5">
        <f>+CH267-CG267</f>
        <v>876</v>
      </c>
      <c r="CJ267" s="76">
        <v>0.1</v>
      </c>
      <c r="CK267" s="77">
        <v>1.8</v>
      </c>
      <c r="CL267" s="78">
        <v>318</v>
      </c>
      <c r="CM267" s="76">
        <v>7.67</v>
      </c>
    </row>
    <row r="268" spans="1:86" ht="10.5" customHeight="1">
      <c r="A268" s="12"/>
      <c r="B268" s="20"/>
      <c r="C268" s="70"/>
      <c r="D268" s="21"/>
      <c r="E268" s="13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2"/>
      <c r="U268" s="12"/>
      <c r="V268" s="13"/>
      <c r="W268" s="12"/>
      <c r="X268" s="12"/>
      <c r="Y268" s="13"/>
      <c r="Z268" s="13"/>
      <c r="AA268" s="12"/>
      <c r="AB268" s="12"/>
      <c r="AC268" s="12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2"/>
      <c r="AO268" s="13"/>
      <c r="AP268" s="12"/>
      <c r="AQ268" s="12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U268" s="13"/>
      <c r="BV268" s="13"/>
      <c r="BW268" s="13"/>
      <c r="BX268" s="13"/>
      <c r="BY268" s="13"/>
      <c r="BZ268" s="13"/>
      <c r="CA268" s="12"/>
      <c r="CB268" s="13"/>
      <c r="CC268" s="13"/>
      <c r="CD268" s="13"/>
      <c r="CE268" s="13"/>
      <c r="CF268" s="13"/>
      <c r="CG268" s="4"/>
      <c r="CH268"/>
    </row>
    <row r="269" spans="1:86" ht="10.5" customHeight="1">
      <c r="A269" s="12"/>
      <c r="B269" s="20"/>
      <c r="C269" s="70"/>
      <c r="D269" s="21"/>
      <c r="E269" s="13"/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2"/>
      <c r="U269" s="12"/>
      <c r="V269" s="13"/>
      <c r="W269" s="12"/>
      <c r="X269" s="12"/>
      <c r="Y269" s="13"/>
      <c r="Z269" s="13"/>
      <c r="AA269" s="12"/>
      <c r="AB269" s="12"/>
      <c r="AC269" s="12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2"/>
      <c r="AO269" s="13"/>
      <c r="AP269" s="12"/>
      <c r="AQ269" s="12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50" t="str">
        <f t="shared" si="35"/>
        <v> </v>
      </c>
      <c r="BU269" s="13"/>
      <c r="BV269" s="13"/>
      <c r="BW269" s="13"/>
      <c r="BX269" s="13"/>
      <c r="BY269" s="13"/>
      <c r="BZ269" s="13"/>
      <c r="CA269" s="12"/>
      <c r="CB269" s="13"/>
      <c r="CC269" s="13"/>
      <c r="CD269" s="13"/>
      <c r="CE269" s="13"/>
      <c r="CF269" s="13"/>
      <c r="CG269" s="4"/>
      <c r="CH269" s="4"/>
    </row>
    <row r="270" spans="1:87" ht="10.5" customHeight="1">
      <c r="A270" s="12" t="s">
        <v>173</v>
      </c>
      <c r="B270" s="20">
        <v>32827</v>
      </c>
      <c r="C270" s="70"/>
      <c r="D270" s="21"/>
      <c r="E270" s="13"/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2"/>
      <c r="U270" s="12"/>
      <c r="V270" s="13"/>
      <c r="W270" s="12"/>
      <c r="X270" s="12"/>
      <c r="Y270" s="13"/>
      <c r="Z270" s="13"/>
      <c r="AA270" s="12"/>
      <c r="AB270" s="12"/>
      <c r="AC270" s="12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2"/>
      <c r="AO270" s="13"/>
      <c r="AP270" s="12"/>
      <c r="AQ270" s="12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>
        <v>2</v>
      </c>
      <c r="BI270" s="13"/>
      <c r="BJ270" s="13"/>
      <c r="BK270" s="13"/>
      <c r="BL270" s="13"/>
      <c r="BM270" s="13"/>
      <c r="BN270" s="13"/>
      <c r="BO270" s="13"/>
      <c r="BP270" s="13"/>
      <c r="BQ270" s="13"/>
      <c r="BR270" s="13">
        <v>2</v>
      </c>
      <c r="BS270" s="50">
        <f t="shared" si="35"/>
        <v>4</v>
      </c>
      <c r="BT270" s="57">
        <f t="shared" si="32"/>
        <v>2</v>
      </c>
      <c r="BU270" s="13">
        <v>3.1</v>
      </c>
      <c r="BV270" s="13"/>
      <c r="BW270" s="13"/>
      <c r="BX270" s="13"/>
      <c r="BY270" s="13"/>
      <c r="BZ270" s="13"/>
      <c r="CA270" s="12"/>
      <c r="CB270" s="13"/>
      <c r="CC270" s="13"/>
      <c r="CD270" s="13"/>
      <c r="CE270" s="13"/>
      <c r="CF270" s="13"/>
      <c r="CG270" s="4">
        <v>40.88</v>
      </c>
      <c r="CH270">
        <v>918.15</v>
      </c>
      <c r="CI270" s="5">
        <f>+CH270-CG270</f>
        <v>877.27</v>
      </c>
    </row>
    <row r="271" spans="1:87" ht="10.5" customHeight="1">
      <c r="A271" s="12" t="s">
        <v>173</v>
      </c>
      <c r="B271" s="20">
        <v>32895</v>
      </c>
      <c r="C271" s="70"/>
      <c r="D271" s="21"/>
      <c r="E271" s="13"/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2"/>
      <c r="U271" s="12"/>
      <c r="V271" s="13"/>
      <c r="W271" s="12"/>
      <c r="X271" s="12"/>
      <c r="Y271" s="13"/>
      <c r="Z271" s="13"/>
      <c r="AA271" s="12"/>
      <c r="AB271" s="12"/>
      <c r="AC271" s="12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2"/>
      <c r="AO271" s="13"/>
      <c r="AP271" s="12"/>
      <c r="AQ271" s="12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>
        <v>2</v>
      </c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50">
        <f t="shared" si="35"/>
        <v>2</v>
      </c>
      <c r="BT271" s="57">
        <f t="shared" si="32"/>
        <v>1</v>
      </c>
      <c r="BU271" s="13">
        <v>3</v>
      </c>
      <c r="BV271" s="13"/>
      <c r="BW271" s="13"/>
      <c r="BX271" s="13"/>
      <c r="BY271" s="13"/>
      <c r="BZ271" s="13"/>
      <c r="CA271" s="12"/>
      <c r="CB271" s="13"/>
      <c r="CC271" s="13"/>
      <c r="CD271" s="13"/>
      <c r="CE271" s="13"/>
      <c r="CF271" s="13"/>
      <c r="CG271" s="4">
        <v>41.15</v>
      </c>
      <c r="CH271">
        <v>918.15</v>
      </c>
      <c r="CI271" s="5">
        <f>+CH271-CG271</f>
        <v>877</v>
      </c>
    </row>
    <row r="272" spans="1:86" ht="10.5" customHeight="1">
      <c r="A272" s="12" t="s">
        <v>173</v>
      </c>
      <c r="B272" s="20">
        <v>33891</v>
      </c>
      <c r="C272" s="70"/>
      <c r="D272" s="21"/>
      <c r="E272" s="13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2"/>
      <c r="U272" s="12"/>
      <c r="V272" s="13"/>
      <c r="W272" s="12"/>
      <c r="X272" s="12"/>
      <c r="Y272" s="13"/>
      <c r="Z272" s="13"/>
      <c r="AA272" s="12"/>
      <c r="AB272" s="12"/>
      <c r="AC272" s="12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2"/>
      <c r="AO272" s="13"/>
      <c r="AP272" s="12"/>
      <c r="AQ272" s="12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50" t="str">
        <f aca="true" t="shared" si="36" ref="BS272:BS284">IF(COUNTA(A272)=1,IF(SUM(E272:BR272)=0,"ND",SUM(E272:BR272))," ")</f>
        <v>ND</v>
      </c>
      <c r="BT272" s="57">
        <f aca="true" t="shared" si="37" ref="BT272:BT295">COUNTA(E272:BR272)</f>
        <v>0</v>
      </c>
      <c r="BU272" s="13">
        <v>1.6</v>
      </c>
      <c r="BV272" s="13"/>
      <c r="BW272" s="13"/>
      <c r="BX272" s="13"/>
      <c r="BY272" s="13"/>
      <c r="BZ272" s="13"/>
      <c r="CA272" s="12"/>
      <c r="CB272" s="13"/>
      <c r="CC272" s="13"/>
      <c r="CD272" s="13"/>
      <c r="CE272" s="13"/>
      <c r="CF272" s="13">
        <v>0.0172</v>
      </c>
      <c r="CG272" s="4"/>
      <c r="CH272">
        <v>918.15</v>
      </c>
    </row>
    <row r="273" spans="1:86" ht="10.5" customHeight="1">
      <c r="A273" s="12" t="s">
        <v>173</v>
      </c>
      <c r="B273" s="20">
        <v>34276</v>
      </c>
      <c r="C273" s="70"/>
      <c r="D273" s="21"/>
      <c r="E273" s="13"/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2"/>
      <c r="U273" s="12"/>
      <c r="V273" s="13"/>
      <c r="W273" s="12"/>
      <c r="X273" s="12"/>
      <c r="Y273" s="13"/>
      <c r="Z273" s="13"/>
      <c r="AA273" s="12"/>
      <c r="AB273" s="12"/>
      <c r="AC273" s="12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2"/>
      <c r="AO273" s="13"/>
      <c r="AP273" s="12"/>
      <c r="AQ273" s="12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50" t="str">
        <f t="shared" si="36"/>
        <v>ND</v>
      </c>
      <c r="BT273" s="57">
        <f t="shared" si="37"/>
        <v>0</v>
      </c>
      <c r="BU273" s="13"/>
      <c r="BV273" s="13"/>
      <c r="BW273" s="13"/>
      <c r="BX273" s="13"/>
      <c r="BY273" s="13"/>
      <c r="BZ273" s="13"/>
      <c r="CA273" s="12"/>
      <c r="CB273" s="13"/>
      <c r="CC273" s="13"/>
      <c r="CD273" s="13"/>
      <c r="CE273" s="13"/>
      <c r="CF273" s="13">
        <v>0.0129</v>
      </c>
      <c r="CG273" s="4"/>
      <c r="CH273">
        <v>918.15</v>
      </c>
    </row>
    <row r="274" spans="1:86" ht="10.5" customHeight="1">
      <c r="A274" s="12" t="s">
        <v>173</v>
      </c>
      <c r="B274" s="20">
        <v>34435</v>
      </c>
      <c r="C274" s="70"/>
      <c r="D274" s="21"/>
      <c r="E274" s="13"/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2"/>
      <c r="U274" s="12"/>
      <c r="V274" s="13"/>
      <c r="W274" s="12"/>
      <c r="X274" s="12"/>
      <c r="Y274" s="13"/>
      <c r="Z274" s="13"/>
      <c r="AA274" s="12"/>
      <c r="AB274" s="12"/>
      <c r="AC274" s="12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2"/>
      <c r="AO274" s="13"/>
      <c r="AP274" s="12"/>
      <c r="AQ274" s="12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50" t="str">
        <f t="shared" si="36"/>
        <v>ND</v>
      </c>
      <c r="BT274" s="57">
        <f t="shared" si="37"/>
        <v>0</v>
      </c>
      <c r="BU274" s="13"/>
      <c r="BV274" s="13"/>
      <c r="BW274" s="13"/>
      <c r="BX274" s="13"/>
      <c r="BY274" s="13"/>
      <c r="BZ274" s="13"/>
      <c r="CA274" s="12"/>
      <c r="CB274" s="13"/>
      <c r="CC274" s="13"/>
      <c r="CD274" s="13"/>
      <c r="CE274" s="13"/>
      <c r="CF274" s="13">
        <v>0.0039</v>
      </c>
      <c r="CG274" s="4"/>
      <c r="CH274">
        <v>918.15</v>
      </c>
    </row>
    <row r="275" spans="1:86" ht="10.5" customHeight="1">
      <c r="A275" s="12" t="s">
        <v>173</v>
      </c>
      <c r="B275" s="20">
        <v>34526</v>
      </c>
      <c r="C275" s="70"/>
      <c r="D275" s="21" t="s">
        <v>117</v>
      </c>
      <c r="E275" s="13"/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2"/>
      <c r="U275" s="12"/>
      <c r="V275" s="13"/>
      <c r="W275" s="12"/>
      <c r="X275" s="12"/>
      <c r="Y275" s="13"/>
      <c r="Z275" s="13"/>
      <c r="AA275" s="12"/>
      <c r="AB275" s="12"/>
      <c r="AC275" s="12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2"/>
      <c r="AO275" s="13"/>
      <c r="AP275" s="12"/>
      <c r="AQ275" s="12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50" t="str">
        <f t="shared" si="36"/>
        <v>ND</v>
      </c>
      <c r="BT275" s="57">
        <f t="shared" si="37"/>
        <v>0</v>
      </c>
      <c r="BU275" s="13">
        <v>1.4</v>
      </c>
      <c r="BV275" s="13"/>
      <c r="BW275" s="13"/>
      <c r="BX275" s="13"/>
      <c r="BY275" s="13"/>
      <c r="BZ275" s="13"/>
      <c r="CA275" s="12"/>
      <c r="CB275" s="13"/>
      <c r="CC275" s="13"/>
      <c r="CD275" s="13"/>
      <c r="CE275" s="13"/>
      <c r="CF275" s="13" t="s">
        <v>121</v>
      </c>
      <c r="CG275" s="4"/>
      <c r="CH275">
        <v>918.15</v>
      </c>
    </row>
    <row r="276" spans="1:86" ht="10.5" customHeight="1">
      <c r="A276" s="12" t="s">
        <v>173</v>
      </c>
      <c r="B276" s="20">
        <v>34977</v>
      </c>
      <c r="C276" s="70"/>
      <c r="D276" s="21" t="s">
        <v>117</v>
      </c>
      <c r="E276" s="13"/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2"/>
      <c r="U276" s="12"/>
      <c r="V276" s="13"/>
      <c r="W276" s="12"/>
      <c r="X276" s="12"/>
      <c r="Y276" s="13"/>
      <c r="Z276" s="13"/>
      <c r="AA276" s="12"/>
      <c r="AB276" s="12"/>
      <c r="AC276" s="12"/>
      <c r="AD276" s="13"/>
      <c r="AE276" s="13"/>
      <c r="AF276" s="13"/>
      <c r="AG276" s="13"/>
      <c r="AH276" s="13"/>
      <c r="AI276" s="13">
        <v>0.4</v>
      </c>
      <c r="AJ276" s="13"/>
      <c r="AK276" s="13"/>
      <c r="AL276" s="13"/>
      <c r="AM276" s="13"/>
      <c r="AN276" s="12"/>
      <c r="AO276" s="13"/>
      <c r="AP276" s="12"/>
      <c r="AQ276" s="12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>
        <v>0.1</v>
      </c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50">
        <f t="shared" si="36"/>
        <v>0.5</v>
      </c>
      <c r="BT276" s="57">
        <f t="shared" si="37"/>
        <v>2</v>
      </c>
      <c r="BU276" s="13"/>
      <c r="BV276" s="13"/>
      <c r="BW276" s="13"/>
      <c r="BX276" s="13"/>
      <c r="BY276" s="13"/>
      <c r="BZ276" s="13"/>
      <c r="CA276" s="12"/>
      <c r="CB276" s="13"/>
      <c r="CC276" s="13"/>
      <c r="CD276" s="13"/>
      <c r="CE276" s="13"/>
      <c r="CF276" s="13"/>
      <c r="CG276" s="4"/>
      <c r="CH276">
        <v>918.15</v>
      </c>
    </row>
    <row r="277" spans="1:89" ht="10.5" customHeight="1">
      <c r="A277" s="12" t="s">
        <v>173</v>
      </c>
      <c r="B277" s="20">
        <v>35355</v>
      </c>
      <c r="C277" s="70"/>
      <c r="D277" s="21" t="s">
        <v>118</v>
      </c>
      <c r="E277" s="13" t="s">
        <v>174</v>
      </c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2"/>
      <c r="U277" s="12"/>
      <c r="V277" s="13"/>
      <c r="W277" s="12"/>
      <c r="X277" s="12"/>
      <c r="Y277" s="13"/>
      <c r="Z277" s="13"/>
      <c r="AA277" s="12"/>
      <c r="AB277" s="12"/>
      <c r="AC277" s="12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2"/>
      <c r="AO277" s="13"/>
      <c r="AP277" s="12"/>
      <c r="AQ277" s="12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50" t="str">
        <f t="shared" si="36"/>
        <v>ND</v>
      </c>
      <c r="BT277" s="57">
        <f t="shared" si="37"/>
        <v>1</v>
      </c>
      <c r="BU277" s="13"/>
      <c r="BV277" s="13"/>
      <c r="BW277" s="13"/>
      <c r="BX277" s="13"/>
      <c r="BY277" s="13"/>
      <c r="BZ277" s="13"/>
      <c r="CA277" s="12"/>
      <c r="CB277" s="13"/>
      <c r="CC277" s="13"/>
      <c r="CD277" s="13"/>
      <c r="CE277" s="13"/>
      <c r="CF277" s="13"/>
      <c r="CG277" s="4">
        <v>24.58</v>
      </c>
      <c r="CH277">
        <v>918.15</v>
      </c>
      <c r="CI277" s="5">
        <f>+CH277-CG277</f>
        <v>893.5699999999999</v>
      </c>
      <c r="CK277" s="6">
        <v>1.6</v>
      </c>
    </row>
    <row r="278" spans="1:94" ht="10.5" customHeight="1">
      <c r="A278" s="12" t="s">
        <v>173</v>
      </c>
      <c r="B278" s="20">
        <v>35534</v>
      </c>
      <c r="C278" s="70"/>
      <c r="D278" s="21" t="s">
        <v>118</v>
      </c>
      <c r="E278" s="13"/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2"/>
      <c r="U278" s="12"/>
      <c r="V278" s="13"/>
      <c r="W278" s="12"/>
      <c r="X278" s="12"/>
      <c r="Y278" s="13"/>
      <c r="Z278" s="13"/>
      <c r="AA278" s="12"/>
      <c r="AB278" s="12"/>
      <c r="AC278" s="12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2"/>
      <c r="AO278" s="13"/>
      <c r="AP278" s="12"/>
      <c r="AQ278" s="12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50" t="str">
        <f t="shared" si="36"/>
        <v>ND</v>
      </c>
      <c r="BT278" s="57">
        <f t="shared" si="37"/>
        <v>0</v>
      </c>
      <c r="BU278" s="13"/>
      <c r="BV278" s="13"/>
      <c r="BW278" s="13"/>
      <c r="BX278" s="13"/>
      <c r="BY278" s="13"/>
      <c r="BZ278" s="13"/>
      <c r="CA278" s="12"/>
      <c r="CB278" s="13"/>
      <c r="CC278" s="13"/>
      <c r="CD278" s="13"/>
      <c r="CE278" s="13"/>
      <c r="CF278" s="13"/>
      <c r="CG278" s="44"/>
      <c r="CH278">
        <v>918.15</v>
      </c>
      <c r="CJ278" s="38">
        <v>9</v>
      </c>
      <c r="CK278" s="40">
        <v>3.1</v>
      </c>
      <c r="CL278" s="40">
        <v>520</v>
      </c>
      <c r="CM278" s="38">
        <v>7.5</v>
      </c>
      <c r="CN278" s="72"/>
      <c r="CO278" s="72"/>
      <c r="CP278" s="72"/>
    </row>
    <row r="279" spans="1:94" ht="10.5" customHeight="1">
      <c r="A279" s="12" t="s">
        <v>173</v>
      </c>
      <c r="B279" s="20">
        <v>35628</v>
      </c>
      <c r="C279" s="70"/>
      <c r="D279" s="21" t="s">
        <v>118</v>
      </c>
      <c r="E279" s="13"/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2"/>
      <c r="U279" s="12"/>
      <c r="V279" s="13"/>
      <c r="W279" s="12"/>
      <c r="X279" s="12"/>
      <c r="Y279" s="13"/>
      <c r="Z279" s="13"/>
      <c r="AA279" s="12"/>
      <c r="AB279" s="12"/>
      <c r="AC279" s="12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2"/>
      <c r="AO279" s="13"/>
      <c r="AP279" s="12"/>
      <c r="AQ279" s="12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50" t="str">
        <f t="shared" si="36"/>
        <v>ND</v>
      </c>
      <c r="BT279" s="57">
        <f t="shared" si="37"/>
        <v>0</v>
      </c>
      <c r="BU279" s="13" t="s">
        <v>121</v>
      </c>
      <c r="BV279" s="13" t="s">
        <v>120</v>
      </c>
      <c r="BW279" s="13" t="s">
        <v>121</v>
      </c>
      <c r="BX279" s="13">
        <v>3.8</v>
      </c>
      <c r="BY279" s="13" t="s">
        <v>121</v>
      </c>
      <c r="BZ279" s="13"/>
      <c r="CA279" s="12" t="s">
        <v>121</v>
      </c>
      <c r="CB279" s="13" t="s">
        <v>121</v>
      </c>
      <c r="CC279" s="13" t="s">
        <v>121</v>
      </c>
      <c r="CD279" s="13" t="s">
        <v>121</v>
      </c>
      <c r="CE279" s="13" t="s">
        <v>120</v>
      </c>
      <c r="CF279" s="13" t="s">
        <v>121</v>
      </c>
      <c r="CG279" s="45">
        <v>24.15</v>
      </c>
      <c r="CH279">
        <v>918.15</v>
      </c>
      <c r="CI279" s="5">
        <f aca="true" t="shared" si="38" ref="CI279:CI284">+CH279-CG279</f>
        <v>894</v>
      </c>
      <c r="CJ279" s="38">
        <v>10</v>
      </c>
      <c r="CK279" s="40">
        <v>13.3</v>
      </c>
      <c r="CL279" s="40">
        <v>587</v>
      </c>
      <c r="CM279" s="38">
        <v>7.31</v>
      </c>
      <c r="CN279" s="72"/>
      <c r="CO279" s="72"/>
      <c r="CP279" s="72"/>
    </row>
    <row r="280" spans="1:94" ht="10.5" customHeight="1">
      <c r="A280" s="12" t="s">
        <v>173</v>
      </c>
      <c r="B280" s="20">
        <v>35713</v>
      </c>
      <c r="C280" s="70"/>
      <c r="D280" s="21" t="s">
        <v>118</v>
      </c>
      <c r="E280" s="13"/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2"/>
      <c r="U280" s="12"/>
      <c r="V280" s="13"/>
      <c r="W280" s="12"/>
      <c r="X280" s="12"/>
      <c r="Y280" s="13"/>
      <c r="Z280" s="13"/>
      <c r="AA280" s="12"/>
      <c r="AB280" s="12"/>
      <c r="AC280" s="12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2"/>
      <c r="AO280" s="13"/>
      <c r="AP280" s="12"/>
      <c r="AQ280" s="12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50" t="str">
        <f t="shared" si="36"/>
        <v>ND</v>
      </c>
      <c r="BT280" s="57">
        <f t="shared" si="37"/>
        <v>0</v>
      </c>
      <c r="BU280" s="13"/>
      <c r="BV280" s="13"/>
      <c r="BW280" s="13"/>
      <c r="BX280" s="13"/>
      <c r="BY280" s="13"/>
      <c r="BZ280" s="13"/>
      <c r="CA280" s="12"/>
      <c r="CB280" s="13"/>
      <c r="CC280" s="13"/>
      <c r="CD280" s="13"/>
      <c r="CE280" s="13"/>
      <c r="CF280" s="13"/>
      <c r="CG280" s="45">
        <v>24.02</v>
      </c>
      <c r="CH280">
        <v>918.15</v>
      </c>
      <c r="CI280" s="5">
        <f t="shared" si="38"/>
        <v>894.13</v>
      </c>
      <c r="CJ280" s="38">
        <v>4.5</v>
      </c>
      <c r="CK280" s="40">
        <v>3.6</v>
      </c>
      <c r="CL280" s="40">
        <v>612</v>
      </c>
      <c r="CM280" s="38">
        <v>7.48</v>
      </c>
      <c r="CN280" s="72"/>
      <c r="CO280" s="72"/>
      <c r="CP280" s="72"/>
    </row>
    <row r="281" spans="1:94" ht="10.5" customHeight="1">
      <c r="A281" s="12" t="s">
        <v>173</v>
      </c>
      <c r="B281" s="20">
        <v>35902</v>
      </c>
      <c r="C281" s="70"/>
      <c r="D281" s="21" t="s">
        <v>118</v>
      </c>
      <c r="E281" s="13"/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2"/>
      <c r="U281" s="12"/>
      <c r="V281" s="13"/>
      <c r="W281" s="12"/>
      <c r="X281" s="12"/>
      <c r="Y281" s="13"/>
      <c r="Z281" s="13"/>
      <c r="AA281" s="12"/>
      <c r="AB281" s="12"/>
      <c r="AC281" s="12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2"/>
      <c r="AO281" s="13"/>
      <c r="AP281" s="12"/>
      <c r="AQ281" s="12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50" t="str">
        <f t="shared" si="36"/>
        <v>ND</v>
      </c>
      <c r="BT281" s="57">
        <f t="shared" si="37"/>
        <v>0</v>
      </c>
      <c r="BU281" s="13"/>
      <c r="BV281" s="13"/>
      <c r="BW281" s="13"/>
      <c r="BX281" s="13"/>
      <c r="BY281" s="13"/>
      <c r="BZ281" s="13"/>
      <c r="CA281" s="12"/>
      <c r="CB281" s="13"/>
      <c r="CC281" s="13"/>
      <c r="CD281" s="13"/>
      <c r="CE281" s="13"/>
      <c r="CF281" s="13"/>
      <c r="CG281" s="47">
        <v>24.87</v>
      </c>
      <c r="CH281">
        <v>918.15</v>
      </c>
      <c r="CI281" s="5">
        <f t="shared" si="38"/>
        <v>893.28</v>
      </c>
      <c r="CJ281" s="38">
        <v>9.5</v>
      </c>
      <c r="CK281" s="40">
        <v>0.6</v>
      </c>
      <c r="CL281" s="40">
        <v>518</v>
      </c>
      <c r="CM281" s="38">
        <v>7.35</v>
      </c>
      <c r="CN281" s="72"/>
      <c r="CO281" s="72"/>
      <c r="CP281" s="72"/>
    </row>
    <row r="282" spans="1:110" ht="10.5" customHeight="1">
      <c r="A282" s="12" t="s">
        <v>173</v>
      </c>
      <c r="B282" s="20">
        <v>36026</v>
      </c>
      <c r="C282" s="70">
        <v>9825155</v>
      </c>
      <c r="D282" s="21" t="s">
        <v>118</v>
      </c>
      <c r="E282" s="13"/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2"/>
      <c r="U282" s="12"/>
      <c r="V282" s="13"/>
      <c r="W282" s="12"/>
      <c r="X282" s="12"/>
      <c r="Y282" s="13"/>
      <c r="Z282" s="13"/>
      <c r="AA282" s="12"/>
      <c r="AB282" s="12"/>
      <c r="AC282" s="12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2"/>
      <c r="AO282" s="13"/>
      <c r="AP282" s="12"/>
      <c r="AQ282" s="12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50" t="str">
        <f t="shared" si="36"/>
        <v>ND</v>
      </c>
      <c r="BT282" s="57">
        <f t="shared" si="37"/>
        <v>0</v>
      </c>
      <c r="BU282" s="13" t="s">
        <v>121</v>
      </c>
      <c r="BV282" s="13" t="s">
        <v>120</v>
      </c>
      <c r="BW282" s="13" t="s">
        <v>121</v>
      </c>
      <c r="BX282" s="13">
        <v>1.2</v>
      </c>
      <c r="BY282" s="13" t="s">
        <v>121</v>
      </c>
      <c r="BZ282" s="13" t="s">
        <v>121</v>
      </c>
      <c r="CA282" s="12" t="s">
        <v>120</v>
      </c>
      <c r="CB282" s="13" t="s">
        <v>121</v>
      </c>
      <c r="CC282" s="13" t="s">
        <v>121</v>
      </c>
      <c r="CD282" s="13" t="s">
        <v>121</v>
      </c>
      <c r="CE282" s="13" t="s">
        <v>120</v>
      </c>
      <c r="CF282" s="13" t="s">
        <v>121</v>
      </c>
      <c r="CG282" s="47">
        <v>25.25</v>
      </c>
      <c r="CH282">
        <v>918.15</v>
      </c>
      <c r="CI282" s="5">
        <f t="shared" si="38"/>
        <v>892.9</v>
      </c>
      <c r="CJ282" s="38">
        <v>7.01</v>
      </c>
      <c r="CK282" s="40">
        <v>0.51</v>
      </c>
      <c r="CL282" s="40">
        <v>443</v>
      </c>
      <c r="CM282" s="38">
        <v>7.01</v>
      </c>
      <c r="CN282" s="72" t="s">
        <v>152</v>
      </c>
      <c r="CO282" s="72" t="s">
        <v>122</v>
      </c>
      <c r="CP282" s="72" t="s">
        <v>123</v>
      </c>
      <c r="CS282" s="6">
        <v>200</v>
      </c>
      <c r="CT282" s="6" t="s">
        <v>121</v>
      </c>
      <c r="CU282" s="6">
        <v>310</v>
      </c>
      <c r="CV282" s="6">
        <v>12</v>
      </c>
      <c r="CW282" s="6">
        <v>18</v>
      </c>
      <c r="CX282" s="6">
        <v>0.02</v>
      </c>
      <c r="CY282" s="6" t="s">
        <v>121</v>
      </c>
      <c r="CZ282" s="6" t="s">
        <v>121</v>
      </c>
      <c r="DA282" s="6">
        <v>3.7</v>
      </c>
      <c r="DB282" s="6">
        <v>3.7</v>
      </c>
      <c r="DC282" s="6" t="s">
        <v>121</v>
      </c>
      <c r="DD282" s="6" t="s">
        <v>121</v>
      </c>
      <c r="DE282" s="66">
        <v>0.036</v>
      </c>
      <c r="DF282" s="6">
        <v>0.032</v>
      </c>
    </row>
    <row r="283" spans="1:94" ht="10.5" customHeight="1">
      <c r="A283" s="12" t="s">
        <v>173</v>
      </c>
      <c r="B283" s="20">
        <v>36075</v>
      </c>
      <c r="C283" s="70">
        <v>9831646</v>
      </c>
      <c r="D283" s="21" t="s">
        <v>118</v>
      </c>
      <c r="E283" s="13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2"/>
      <c r="U283" s="12"/>
      <c r="V283" s="13"/>
      <c r="W283" s="12"/>
      <c r="X283" s="12"/>
      <c r="Y283" s="13"/>
      <c r="Z283" s="13"/>
      <c r="AA283" s="12"/>
      <c r="AB283" s="12"/>
      <c r="AC283" s="12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2"/>
      <c r="AO283" s="13"/>
      <c r="AP283" s="12"/>
      <c r="AQ283" s="12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50" t="str">
        <f t="shared" si="36"/>
        <v>ND</v>
      </c>
      <c r="BT283" s="57">
        <f t="shared" si="37"/>
        <v>0</v>
      </c>
      <c r="BU283" s="13"/>
      <c r="BV283" s="13"/>
      <c r="BW283" s="13"/>
      <c r="BX283" s="13"/>
      <c r="BY283" s="13"/>
      <c r="BZ283" s="13"/>
      <c r="CA283" s="12"/>
      <c r="CB283" s="13"/>
      <c r="CC283" s="13"/>
      <c r="CD283" s="13"/>
      <c r="CE283" s="13"/>
      <c r="CF283" s="13"/>
      <c r="CG283" s="47"/>
      <c r="CH283"/>
      <c r="CJ283" s="38">
        <v>6.6</v>
      </c>
      <c r="CK283" s="40">
        <v>0.6</v>
      </c>
      <c r="CL283" s="40">
        <v>412</v>
      </c>
      <c r="CM283" s="38">
        <v>6.76</v>
      </c>
      <c r="CN283" s="72"/>
      <c r="CO283" s="72"/>
      <c r="CP283" s="72"/>
    </row>
    <row r="284" spans="1:91" ht="10.5" customHeight="1">
      <c r="A284" s="12" t="s">
        <v>173</v>
      </c>
      <c r="B284" s="20">
        <v>36215</v>
      </c>
      <c r="C284" s="70">
        <v>9904114</v>
      </c>
      <c r="D284" s="21" t="s">
        <v>118</v>
      </c>
      <c r="E284" s="13"/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2"/>
      <c r="U284" s="12"/>
      <c r="V284" s="13"/>
      <c r="W284" s="12"/>
      <c r="X284" s="12"/>
      <c r="Y284" s="13"/>
      <c r="Z284" s="13"/>
      <c r="AA284" s="12"/>
      <c r="AB284" s="12"/>
      <c r="AC284" s="12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2"/>
      <c r="AO284" s="13"/>
      <c r="AP284" s="12"/>
      <c r="AQ284" s="12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50" t="str">
        <f t="shared" si="36"/>
        <v>ND</v>
      </c>
      <c r="BT284" s="57">
        <f t="shared" si="37"/>
        <v>0</v>
      </c>
      <c r="BU284" s="13"/>
      <c r="BV284" s="13"/>
      <c r="BW284" s="13"/>
      <c r="BX284" s="13"/>
      <c r="BY284" s="13"/>
      <c r="BZ284" s="13"/>
      <c r="CA284" s="12"/>
      <c r="CB284" s="13"/>
      <c r="CC284" s="13"/>
      <c r="CD284" s="13"/>
      <c r="CE284" s="13"/>
      <c r="CF284" s="13"/>
      <c r="CG284" s="4">
        <v>26.09</v>
      </c>
      <c r="CH284">
        <v>918.15</v>
      </c>
      <c r="CI284" s="5">
        <f t="shared" si="38"/>
        <v>892.06</v>
      </c>
      <c r="CJ284" s="5">
        <v>10.6</v>
      </c>
      <c r="CK284" s="6">
        <v>0.5</v>
      </c>
      <c r="CL284" s="6">
        <v>517</v>
      </c>
      <c r="CM284" s="6">
        <v>7.28</v>
      </c>
    </row>
    <row r="285" spans="1:107" ht="10.5" customHeight="1">
      <c r="A285" s="12" t="s">
        <v>173</v>
      </c>
      <c r="B285" s="20">
        <v>36362</v>
      </c>
      <c r="C285" s="70">
        <v>9924005</v>
      </c>
      <c r="D285" s="21" t="s">
        <v>118</v>
      </c>
      <c r="E285" s="13"/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2"/>
      <c r="U285" s="12"/>
      <c r="V285" s="13"/>
      <c r="W285" s="12">
        <v>1.5</v>
      </c>
      <c r="X285" s="12"/>
      <c r="Y285" s="13"/>
      <c r="Z285" s="13"/>
      <c r="AA285" s="12"/>
      <c r="AB285" s="12"/>
      <c r="AC285" s="12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2"/>
      <c r="AO285" s="13"/>
      <c r="AP285" s="12"/>
      <c r="AQ285" s="12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>
        <v>1.4</v>
      </c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50">
        <f>IF(COUNTA(A285)=1,IF(SUM(E285:BR285)=0,"ND",SUM(E285:BR285))," ")</f>
        <v>2.9</v>
      </c>
      <c r="BT285" s="57">
        <f>COUNTA(E285:BR285)</f>
        <v>2</v>
      </c>
      <c r="BU285" s="13" t="s">
        <v>127</v>
      </c>
      <c r="BV285" s="13"/>
      <c r="BW285" s="13" t="s">
        <v>124</v>
      </c>
      <c r="BX285" s="13">
        <v>0.76</v>
      </c>
      <c r="BY285" s="13" t="s">
        <v>126</v>
      </c>
      <c r="BZ285" s="13" t="s">
        <v>128</v>
      </c>
      <c r="CA285" s="12"/>
      <c r="CB285" s="13" t="s">
        <v>127</v>
      </c>
      <c r="CC285" s="13" t="s">
        <v>129</v>
      </c>
      <c r="CD285" s="13" t="s">
        <v>128</v>
      </c>
      <c r="CE285" s="13"/>
      <c r="CF285" s="13" t="s">
        <v>129</v>
      </c>
      <c r="CG285" s="4">
        <v>25.14</v>
      </c>
      <c r="CH285">
        <v>918.15</v>
      </c>
      <c r="CI285" s="5">
        <f>+CH285-CG285</f>
        <v>893.01</v>
      </c>
      <c r="CJ285" s="5">
        <v>10.3</v>
      </c>
      <c r="CK285" s="6">
        <v>1.4</v>
      </c>
      <c r="CL285" s="6">
        <v>585</v>
      </c>
      <c r="CM285" s="6">
        <v>7.97</v>
      </c>
      <c r="CS285" s="6">
        <v>240</v>
      </c>
      <c r="CT285" s="6">
        <v>1.6</v>
      </c>
      <c r="CU285" s="6">
        <v>390</v>
      </c>
      <c r="CV285" s="6">
        <v>28</v>
      </c>
      <c r="CW285" s="6">
        <v>14</v>
      </c>
      <c r="DA285" s="6">
        <v>5.4</v>
      </c>
      <c r="DC285" s="6">
        <v>0.15</v>
      </c>
    </row>
    <row r="286" spans="1:91" ht="10.5" customHeight="1">
      <c r="A286" s="12" t="s">
        <v>173</v>
      </c>
      <c r="B286" s="20">
        <v>36486</v>
      </c>
      <c r="C286" s="70">
        <v>9940890</v>
      </c>
      <c r="D286" s="21" t="s">
        <v>118</v>
      </c>
      <c r="E286" s="13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2"/>
      <c r="U286" s="12"/>
      <c r="V286" s="13"/>
      <c r="W286" s="12"/>
      <c r="X286" s="12"/>
      <c r="Y286" s="13"/>
      <c r="Z286" s="13"/>
      <c r="AA286" s="12"/>
      <c r="AB286" s="12"/>
      <c r="AC286" s="12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2"/>
      <c r="AO286" s="13"/>
      <c r="AP286" s="12"/>
      <c r="AQ286" s="12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50" t="str">
        <f>IF(COUNTA(A286)=1,IF(SUM(E286:BR286)=0,"ND",SUM(E286:BR286))," ")</f>
        <v>ND</v>
      </c>
      <c r="BT286" s="57">
        <f>COUNTA(E286:BR286)</f>
        <v>0</v>
      </c>
      <c r="BU286" s="13"/>
      <c r="BV286" s="13"/>
      <c r="BW286" s="13"/>
      <c r="BX286" s="13"/>
      <c r="BY286" s="13"/>
      <c r="BZ286" s="13"/>
      <c r="CA286" s="12"/>
      <c r="CB286" s="13"/>
      <c r="CC286" s="13"/>
      <c r="CD286" s="13"/>
      <c r="CE286" s="13"/>
      <c r="CF286" s="13"/>
      <c r="CG286" s="4">
        <v>25.32</v>
      </c>
      <c r="CH286">
        <v>918.15</v>
      </c>
      <c r="CI286" s="5">
        <f>+CH286-CG286</f>
        <v>892.8299999999999</v>
      </c>
      <c r="CJ286" s="5">
        <v>9.8</v>
      </c>
      <c r="CK286" s="6">
        <v>1.4</v>
      </c>
      <c r="CL286" s="6">
        <v>496</v>
      </c>
      <c r="CM286" s="6">
        <v>7.21</v>
      </c>
    </row>
    <row r="287" spans="1:91" ht="10.5" customHeight="1">
      <c r="A287" s="12" t="s">
        <v>173</v>
      </c>
      <c r="B287" s="20">
        <v>36662</v>
      </c>
      <c r="C287" s="70">
        <v>200012209</v>
      </c>
      <c r="D287" s="21" t="s">
        <v>118</v>
      </c>
      <c r="E287" s="13"/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2"/>
      <c r="U287" s="12"/>
      <c r="V287" s="13"/>
      <c r="W287" s="12"/>
      <c r="X287" s="12"/>
      <c r="Y287" s="13"/>
      <c r="Z287" s="13"/>
      <c r="AA287" s="12"/>
      <c r="AB287" s="12"/>
      <c r="AC287" s="12"/>
      <c r="AD287" s="13"/>
      <c r="AE287" s="13"/>
      <c r="AF287" s="13"/>
      <c r="AG287" s="13">
        <v>0.9</v>
      </c>
      <c r="AH287" s="13"/>
      <c r="AI287" s="13"/>
      <c r="AJ287" s="13"/>
      <c r="AK287" s="13"/>
      <c r="AL287" s="13"/>
      <c r="AM287" s="13"/>
      <c r="AN287" s="12"/>
      <c r="AO287" s="13"/>
      <c r="AP287" s="12"/>
      <c r="AQ287" s="12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50">
        <f>IF(COUNTA(A287)=1,IF(SUM(E287:BR287)=0,"ND",SUM(E287:BR287))," ")</f>
        <v>0.9</v>
      </c>
      <c r="BT287" s="57">
        <f>COUNTA(E287:BR287)</f>
        <v>1</v>
      </c>
      <c r="BU287" s="13"/>
      <c r="BV287" s="13"/>
      <c r="BW287" s="13"/>
      <c r="BX287" s="13"/>
      <c r="BY287" s="13"/>
      <c r="BZ287" s="13"/>
      <c r="CA287" s="12"/>
      <c r="CB287" s="13"/>
      <c r="CC287" s="13"/>
      <c r="CD287" s="13"/>
      <c r="CE287" s="13"/>
      <c r="CF287" s="13"/>
      <c r="CG287" s="4">
        <v>25.23</v>
      </c>
      <c r="CH287">
        <v>918.15</v>
      </c>
      <c r="CI287" s="5">
        <f>+CH287-CG287</f>
        <v>892.92</v>
      </c>
      <c r="CJ287" s="5">
        <v>10.6</v>
      </c>
      <c r="CK287" s="6">
        <v>1.4</v>
      </c>
      <c r="CL287" s="6">
        <v>609</v>
      </c>
      <c r="CM287" s="6">
        <v>7.26</v>
      </c>
    </row>
    <row r="288" spans="1:107" ht="10.5" customHeight="1">
      <c r="A288" s="12" t="s">
        <v>173</v>
      </c>
      <c r="B288" s="20">
        <v>36724</v>
      </c>
      <c r="C288" s="70">
        <v>200022097</v>
      </c>
      <c r="D288" s="21" t="s">
        <v>118</v>
      </c>
      <c r="E288" s="13"/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2"/>
      <c r="U288" s="12"/>
      <c r="V288" s="13"/>
      <c r="W288" s="12"/>
      <c r="X288" s="12"/>
      <c r="Y288" s="13"/>
      <c r="Z288" s="13"/>
      <c r="AA288" s="12"/>
      <c r="AB288" s="12"/>
      <c r="AC288" s="12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2"/>
      <c r="AO288" s="13"/>
      <c r="AP288" s="12"/>
      <c r="AQ288" s="12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50" t="str">
        <f>IF(COUNTA(A288)=1,IF(SUM(E288:BR288)=0,"ND",SUM(E288:BR288))," ")</f>
        <v>ND</v>
      </c>
      <c r="BT288" s="57">
        <f>COUNTA(E288:BR288)</f>
        <v>0</v>
      </c>
      <c r="BU288" s="13" t="s">
        <v>243</v>
      </c>
      <c r="BV288" s="13" t="s">
        <v>120</v>
      </c>
      <c r="BW288" s="13" t="s">
        <v>241</v>
      </c>
      <c r="BX288" s="13">
        <v>1.3</v>
      </c>
      <c r="BY288" s="13" t="s">
        <v>126</v>
      </c>
      <c r="BZ288" s="13"/>
      <c r="CA288" s="12">
        <v>0.038</v>
      </c>
      <c r="CB288" s="13" t="s">
        <v>243</v>
      </c>
      <c r="CC288" s="13" t="s">
        <v>129</v>
      </c>
      <c r="CD288" s="13" t="s">
        <v>128</v>
      </c>
      <c r="CE288" s="13" t="s">
        <v>120</v>
      </c>
      <c r="CF288" s="13" t="s">
        <v>129</v>
      </c>
      <c r="CG288" s="47">
        <v>26.68</v>
      </c>
      <c r="CH288">
        <v>918.15</v>
      </c>
      <c r="CI288" s="5">
        <f>+CH288-CG288</f>
        <v>891.47</v>
      </c>
      <c r="CJ288" s="38">
        <v>9.6</v>
      </c>
      <c r="CK288" s="39">
        <v>1.5</v>
      </c>
      <c r="CL288" s="40">
        <v>597</v>
      </c>
      <c r="CM288" s="38">
        <v>7.38</v>
      </c>
      <c r="CS288" s="6">
        <v>190</v>
      </c>
      <c r="CT288" s="6" t="s">
        <v>243</v>
      </c>
      <c r="CU288" s="6">
        <v>430</v>
      </c>
      <c r="CV288" s="6">
        <v>63</v>
      </c>
      <c r="CW288" s="6">
        <v>16</v>
      </c>
      <c r="DA288" s="6">
        <v>5.6</v>
      </c>
      <c r="DC288" s="6" t="s">
        <v>128</v>
      </c>
    </row>
    <row r="289" spans="1:91" ht="10.5" customHeight="1">
      <c r="A289" s="12" t="s">
        <v>173</v>
      </c>
      <c r="B289" s="20">
        <v>36798</v>
      </c>
      <c r="C289" s="70">
        <v>200031869</v>
      </c>
      <c r="D289" s="21" t="s">
        <v>118</v>
      </c>
      <c r="E289" s="13"/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2"/>
      <c r="U289" s="12"/>
      <c r="V289" s="13"/>
      <c r="W289" s="12"/>
      <c r="X289" s="12"/>
      <c r="Y289" s="13"/>
      <c r="Z289" s="13"/>
      <c r="AA289" s="12"/>
      <c r="AB289" s="12"/>
      <c r="AC289" s="12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2"/>
      <c r="AO289" s="13"/>
      <c r="AP289" s="12"/>
      <c r="AQ289" s="12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50" t="str">
        <f>IF(COUNTA(A289)=1,IF(SUM(E289:BR289)=0,"ND",SUM(E289:BR289))," ")</f>
        <v>ND</v>
      </c>
      <c r="BT289" s="57">
        <f>COUNTA(E289:BR289)</f>
        <v>0</v>
      </c>
      <c r="BU289" s="13"/>
      <c r="BV289" s="13"/>
      <c r="BW289" s="13"/>
      <c r="BX289" s="13"/>
      <c r="BY289" s="13"/>
      <c r="BZ289" s="13"/>
      <c r="CA289" s="12"/>
      <c r="CB289" s="13"/>
      <c r="CC289" s="13"/>
      <c r="CD289" s="13"/>
      <c r="CE289" s="13"/>
      <c r="CF289" s="13"/>
      <c r="CG289" s="47">
        <v>27.16</v>
      </c>
      <c r="CH289">
        <v>918.15</v>
      </c>
      <c r="CI289" s="5">
        <f>+CH289-CG289</f>
        <v>890.99</v>
      </c>
      <c r="CJ289" s="73">
        <v>9.3</v>
      </c>
      <c r="CK289" s="74">
        <v>1.1</v>
      </c>
      <c r="CL289" s="75">
        <v>721</v>
      </c>
      <c r="CM289" s="73">
        <v>7.31</v>
      </c>
    </row>
    <row r="290" spans="1:86" ht="10.5" customHeight="1">
      <c r="A290" s="12"/>
      <c r="B290" s="20"/>
      <c r="C290" s="70"/>
      <c r="D290" s="21"/>
      <c r="E290" s="13"/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2"/>
      <c r="U290" s="12"/>
      <c r="V290" s="13"/>
      <c r="W290" s="12"/>
      <c r="X290" s="12"/>
      <c r="Y290" s="13"/>
      <c r="Z290" s="13"/>
      <c r="AA290" s="12"/>
      <c r="AB290" s="12"/>
      <c r="AC290" s="12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2"/>
      <c r="AO290" s="13"/>
      <c r="AP290" s="12"/>
      <c r="AQ290" s="12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U290" s="13"/>
      <c r="BV290" s="13"/>
      <c r="BW290" s="13"/>
      <c r="BX290" s="13"/>
      <c r="BY290" s="13"/>
      <c r="BZ290" s="13"/>
      <c r="CA290" s="12"/>
      <c r="CB290" s="13"/>
      <c r="CC290" s="13"/>
      <c r="CD290" s="13"/>
      <c r="CE290" s="13"/>
      <c r="CF290" s="13"/>
      <c r="CG290" s="4"/>
      <c r="CH290"/>
    </row>
    <row r="291" spans="1:86" ht="10.5" customHeight="1">
      <c r="A291" s="12"/>
      <c r="B291" s="20"/>
      <c r="C291" s="70"/>
      <c r="D291" s="21"/>
      <c r="E291" s="13"/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2"/>
      <c r="U291" s="12"/>
      <c r="V291" s="13"/>
      <c r="W291" s="12"/>
      <c r="X291" s="12"/>
      <c r="Y291" s="13"/>
      <c r="Z291" s="13"/>
      <c r="AA291" s="12"/>
      <c r="AB291" s="12"/>
      <c r="AC291" s="12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2"/>
      <c r="AO291" s="13"/>
      <c r="AP291" s="12"/>
      <c r="AQ291" s="12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50" t="str">
        <f aca="true" t="shared" si="39" ref="BS291:BS308">IF(COUNTA(A291)=1,IF(SUM(E291:BR291)=0,"ND",SUM(E291:BR291))," ")</f>
        <v> </v>
      </c>
      <c r="BU291" s="13"/>
      <c r="BV291" s="13"/>
      <c r="BW291" s="13"/>
      <c r="BX291" s="13"/>
      <c r="BY291" s="13"/>
      <c r="BZ291" s="13"/>
      <c r="CA291" s="12"/>
      <c r="CB291" s="13"/>
      <c r="CC291" s="13"/>
      <c r="CD291" s="13"/>
      <c r="CE291" s="13"/>
      <c r="CF291" s="13"/>
      <c r="CG291" s="4"/>
      <c r="CH291" s="4"/>
    </row>
    <row r="292" spans="1:86" ht="10.5" customHeight="1">
      <c r="A292" s="12" t="s">
        <v>175</v>
      </c>
      <c r="B292" s="20">
        <v>32827</v>
      </c>
      <c r="C292" s="70"/>
      <c r="D292" s="21"/>
      <c r="E292" s="13"/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2"/>
      <c r="U292" s="12"/>
      <c r="V292" s="13"/>
      <c r="W292" s="12"/>
      <c r="X292" s="12"/>
      <c r="Y292" s="13"/>
      <c r="Z292" s="13"/>
      <c r="AA292" s="12"/>
      <c r="AB292" s="12"/>
      <c r="AC292" s="12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2"/>
      <c r="AO292" s="13"/>
      <c r="AP292" s="12"/>
      <c r="AQ292" s="12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>
        <v>2</v>
      </c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50">
        <f t="shared" si="39"/>
        <v>2</v>
      </c>
      <c r="BT292" s="57">
        <f t="shared" si="37"/>
        <v>1</v>
      </c>
      <c r="BU292" s="13">
        <v>2.5</v>
      </c>
      <c r="BV292" s="13"/>
      <c r="BW292" s="13"/>
      <c r="BX292" s="13"/>
      <c r="BY292" s="13"/>
      <c r="BZ292" s="13"/>
      <c r="CA292" s="12"/>
      <c r="CB292" s="13"/>
      <c r="CC292" s="13"/>
      <c r="CD292" s="13"/>
      <c r="CE292" s="13"/>
      <c r="CF292" s="13"/>
      <c r="CG292" s="4">
        <v>3.97</v>
      </c>
      <c r="CH292" s="4"/>
    </row>
    <row r="293" spans="1:86" ht="10.5" customHeight="1">
      <c r="A293" s="12"/>
      <c r="B293" s="20"/>
      <c r="C293" s="70"/>
      <c r="D293" s="21"/>
      <c r="E293" s="13"/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2"/>
      <c r="U293" s="12"/>
      <c r="V293" s="13"/>
      <c r="W293" s="12"/>
      <c r="X293" s="12"/>
      <c r="Y293" s="13"/>
      <c r="Z293" s="13"/>
      <c r="AA293" s="12"/>
      <c r="AB293" s="12"/>
      <c r="AC293" s="12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2"/>
      <c r="AO293" s="13"/>
      <c r="AP293" s="12"/>
      <c r="AQ293" s="12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50" t="str">
        <f t="shared" si="39"/>
        <v> </v>
      </c>
      <c r="BU293" s="13"/>
      <c r="BV293" s="13"/>
      <c r="BW293" s="13"/>
      <c r="BX293" s="13"/>
      <c r="BY293" s="13"/>
      <c r="BZ293" s="13"/>
      <c r="CA293" s="12"/>
      <c r="CB293" s="13"/>
      <c r="CC293" s="13"/>
      <c r="CD293" s="13"/>
      <c r="CE293" s="13"/>
      <c r="CF293" s="13"/>
      <c r="CG293" s="4"/>
      <c r="CH293" s="4"/>
    </row>
    <row r="294" spans="1:86" ht="10.5" customHeight="1">
      <c r="A294" s="12" t="s">
        <v>176</v>
      </c>
      <c r="B294" s="20">
        <v>32827</v>
      </c>
      <c r="C294" s="70"/>
      <c r="D294" s="21"/>
      <c r="E294" s="13"/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2"/>
      <c r="U294" s="12"/>
      <c r="V294" s="13"/>
      <c r="W294" s="12"/>
      <c r="X294" s="12"/>
      <c r="Y294" s="13"/>
      <c r="Z294" s="13"/>
      <c r="AA294" s="12"/>
      <c r="AB294" s="12"/>
      <c r="AC294" s="12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2"/>
      <c r="AO294" s="13"/>
      <c r="AP294" s="12"/>
      <c r="AQ294" s="12"/>
      <c r="AR294" s="13"/>
      <c r="AS294" s="13"/>
      <c r="AT294" s="13">
        <v>2</v>
      </c>
      <c r="AU294" s="13"/>
      <c r="AV294" s="13"/>
      <c r="AW294" s="13"/>
      <c r="AX294" s="13"/>
      <c r="AY294" s="13"/>
      <c r="AZ294" s="13"/>
      <c r="BA294" s="13">
        <v>2</v>
      </c>
      <c r="BB294" s="13"/>
      <c r="BC294" s="13"/>
      <c r="BD294" s="13"/>
      <c r="BE294" s="13"/>
      <c r="BF294" s="13"/>
      <c r="BG294" s="13"/>
      <c r="BH294" s="13">
        <v>12</v>
      </c>
      <c r="BI294" s="13"/>
      <c r="BJ294" s="13"/>
      <c r="BK294" s="13"/>
      <c r="BL294" s="13"/>
      <c r="BM294" s="13"/>
      <c r="BN294" s="13"/>
      <c r="BO294" s="13"/>
      <c r="BP294" s="13"/>
      <c r="BQ294" s="13"/>
      <c r="BR294" s="13">
        <v>13</v>
      </c>
      <c r="BS294" s="50">
        <f t="shared" si="39"/>
        <v>29</v>
      </c>
      <c r="BT294" s="57">
        <f t="shared" si="37"/>
        <v>4</v>
      </c>
      <c r="BU294" s="13">
        <v>3.6</v>
      </c>
      <c r="BV294" s="13"/>
      <c r="BW294" s="13"/>
      <c r="BX294" s="13"/>
      <c r="BY294" s="13"/>
      <c r="BZ294" s="13"/>
      <c r="CA294" s="12"/>
      <c r="CB294" s="13"/>
      <c r="CC294" s="13"/>
      <c r="CD294" s="13"/>
      <c r="CE294" s="13"/>
      <c r="CF294" s="13"/>
      <c r="CG294" s="4">
        <v>6.95</v>
      </c>
      <c r="CH294" s="4"/>
    </row>
    <row r="295" spans="1:86" ht="10.5" customHeight="1">
      <c r="A295" s="12" t="s">
        <v>176</v>
      </c>
      <c r="B295" s="20">
        <v>32895</v>
      </c>
      <c r="C295" s="70"/>
      <c r="D295" s="21"/>
      <c r="E295" s="13"/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2"/>
      <c r="U295" s="12"/>
      <c r="V295" s="13"/>
      <c r="W295" s="12"/>
      <c r="X295" s="12"/>
      <c r="Y295" s="13"/>
      <c r="Z295" s="13"/>
      <c r="AA295" s="12"/>
      <c r="AB295" s="12"/>
      <c r="AC295" s="12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2"/>
      <c r="AO295" s="13"/>
      <c r="AP295" s="12"/>
      <c r="AQ295" s="12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>
        <v>2</v>
      </c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50">
        <f t="shared" si="39"/>
        <v>2</v>
      </c>
      <c r="BT295" s="57">
        <f t="shared" si="37"/>
        <v>1</v>
      </c>
      <c r="BU295" s="13">
        <v>3.5</v>
      </c>
      <c r="BV295" s="13"/>
      <c r="BW295" s="13"/>
      <c r="BX295" s="13"/>
      <c r="BY295" s="13"/>
      <c r="BZ295" s="13"/>
      <c r="CA295" s="12"/>
      <c r="CB295" s="13"/>
      <c r="CC295" s="13"/>
      <c r="CD295" s="13"/>
      <c r="CE295" s="13"/>
      <c r="CF295" s="13"/>
      <c r="CG295" s="4">
        <v>7.58</v>
      </c>
      <c r="CH295" s="4"/>
    </row>
    <row r="296" spans="1:86" ht="10.5" customHeight="1">
      <c r="A296" s="12"/>
      <c r="B296" s="20"/>
      <c r="C296" s="70"/>
      <c r="D296" s="21"/>
      <c r="E296" s="13"/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2"/>
      <c r="U296" s="12"/>
      <c r="V296" s="13"/>
      <c r="W296" s="12"/>
      <c r="X296" s="12"/>
      <c r="Y296" s="13"/>
      <c r="Z296" s="13"/>
      <c r="AA296" s="12"/>
      <c r="AB296" s="12"/>
      <c r="AC296" s="12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2"/>
      <c r="AO296" s="13"/>
      <c r="AP296" s="12"/>
      <c r="AQ296" s="12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50" t="str">
        <f t="shared" si="39"/>
        <v> </v>
      </c>
      <c r="BU296" s="13"/>
      <c r="BV296" s="13"/>
      <c r="BW296" s="13"/>
      <c r="BX296" s="13"/>
      <c r="BY296" s="13"/>
      <c r="BZ296" s="13"/>
      <c r="CA296" s="12"/>
      <c r="CB296" s="13"/>
      <c r="CC296" s="13"/>
      <c r="CD296" s="13"/>
      <c r="CE296" s="13"/>
      <c r="CF296" s="13"/>
      <c r="CG296" s="4"/>
      <c r="CH296" s="4"/>
    </row>
    <row r="297" spans="1:86" ht="10.5" customHeight="1">
      <c r="A297" s="12" t="s">
        <v>177</v>
      </c>
      <c r="B297" s="20">
        <v>32827</v>
      </c>
      <c r="C297" s="70"/>
      <c r="D297" s="21"/>
      <c r="E297" s="13"/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2"/>
      <c r="U297" s="12"/>
      <c r="V297" s="13"/>
      <c r="W297" s="12"/>
      <c r="X297" s="12"/>
      <c r="Y297" s="13"/>
      <c r="Z297" s="13"/>
      <c r="AA297" s="12"/>
      <c r="AB297" s="12"/>
      <c r="AC297" s="12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2"/>
      <c r="AO297" s="13"/>
      <c r="AP297" s="12"/>
      <c r="AQ297" s="12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>
        <v>3</v>
      </c>
      <c r="BB297" s="13"/>
      <c r="BC297" s="13"/>
      <c r="BD297" s="13"/>
      <c r="BE297" s="13"/>
      <c r="BF297" s="13"/>
      <c r="BG297" s="13"/>
      <c r="BH297" s="13">
        <v>5</v>
      </c>
      <c r="BI297" s="13"/>
      <c r="BJ297" s="13"/>
      <c r="BK297" s="13"/>
      <c r="BL297" s="13"/>
      <c r="BM297" s="13"/>
      <c r="BN297" s="13"/>
      <c r="BO297" s="13"/>
      <c r="BP297" s="13"/>
      <c r="BQ297" s="13"/>
      <c r="BR297" s="13">
        <v>5</v>
      </c>
      <c r="BS297" s="50">
        <f t="shared" si="39"/>
        <v>13</v>
      </c>
      <c r="BT297" s="57">
        <f aca="true" t="shared" si="40" ref="BT297:BT312">COUNTA(E297:BR297)</f>
        <v>3</v>
      </c>
      <c r="BU297" s="13">
        <v>3.8</v>
      </c>
      <c r="BV297" s="13"/>
      <c r="BW297" s="13"/>
      <c r="BX297" s="13"/>
      <c r="BY297" s="13"/>
      <c r="BZ297" s="13"/>
      <c r="CA297" s="12"/>
      <c r="CB297" s="13"/>
      <c r="CC297" s="13"/>
      <c r="CD297" s="13"/>
      <c r="CE297" s="13"/>
      <c r="CF297" s="13"/>
      <c r="CG297" s="4">
        <v>9.45</v>
      </c>
      <c r="CH297" s="4"/>
    </row>
    <row r="298" spans="1:86" ht="10.5" customHeight="1">
      <c r="A298" s="12" t="s">
        <v>177</v>
      </c>
      <c r="B298" s="20">
        <v>32895</v>
      </c>
      <c r="C298" s="70"/>
      <c r="D298" s="21"/>
      <c r="E298" s="13"/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2"/>
      <c r="U298" s="12"/>
      <c r="V298" s="13"/>
      <c r="W298" s="12"/>
      <c r="X298" s="12"/>
      <c r="Y298" s="13"/>
      <c r="Z298" s="13"/>
      <c r="AA298" s="12"/>
      <c r="AB298" s="12"/>
      <c r="AC298" s="12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2"/>
      <c r="AO298" s="13"/>
      <c r="AP298" s="12"/>
      <c r="AQ298" s="12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50" t="str">
        <f t="shared" si="39"/>
        <v>ND</v>
      </c>
      <c r="BT298" s="57">
        <f t="shared" si="40"/>
        <v>0</v>
      </c>
      <c r="BU298" s="13">
        <v>3.6</v>
      </c>
      <c r="BV298" s="13"/>
      <c r="BW298" s="13"/>
      <c r="BX298" s="13"/>
      <c r="BY298" s="13"/>
      <c r="BZ298" s="13"/>
      <c r="CA298" s="12"/>
      <c r="CB298" s="13"/>
      <c r="CC298" s="13"/>
      <c r="CD298" s="13"/>
      <c r="CE298" s="13"/>
      <c r="CF298" s="13"/>
      <c r="CG298" s="4">
        <v>9.85</v>
      </c>
      <c r="CH298" s="4"/>
    </row>
    <row r="299" spans="1:86" ht="10.5" customHeight="1">
      <c r="A299" s="12"/>
      <c r="B299" s="20"/>
      <c r="C299" s="70"/>
      <c r="D299" s="21"/>
      <c r="E299" s="13"/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2"/>
      <c r="U299" s="12"/>
      <c r="V299" s="13"/>
      <c r="W299" s="12"/>
      <c r="X299" s="12"/>
      <c r="Y299" s="13"/>
      <c r="Z299" s="13"/>
      <c r="AA299" s="12"/>
      <c r="AB299" s="12"/>
      <c r="AC299" s="12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2"/>
      <c r="AO299" s="13"/>
      <c r="AP299" s="12"/>
      <c r="AQ299" s="12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50" t="str">
        <f t="shared" si="39"/>
        <v> </v>
      </c>
      <c r="BU299" s="13"/>
      <c r="BV299" s="13"/>
      <c r="BW299" s="13"/>
      <c r="BX299" s="13"/>
      <c r="BY299" s="13"/>
      <c r="BZ299" s="13"/>
      <c r="CA299" s="12"/>
      <c r="CB299" s="13"/>
      <c r="CC299" s="13"/>
      <c r="CD299" s="13"/>
      <c r="CE299" s="13"/>
      <c r="CF299" s="13"/>
      <c r="CG299" s="4"/>
      <c r="CH299" s="4"/>
    </row>
    <row r="300" spans="1:86" ht="10.5" customHeight="1">
      <c r="A300" s="12" t="s">
        <v>178</v>
      </c>
      <c r="B300" s="20">
        <v>32827</v>
      </c>
      <c r="C300" s="70"/>
      <c r="D300" s="21"/>
      <c r="E300" s="13"/>
      <c r="F300" s="12"/>
      <c r="G300" s="13"/>
      <c r="H300" s="13">
        <v>3</v>
      </c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2"/>
      <c r="U300" s="12"/>
      <c r="V300" s="13"/>
      <c r="W300" s="12"/>
      <c r="X300" s="12"/>
      <c r="Y300" s="13"/>
      <c r="Z300" s="13"/>
      <c r="AA300" s="12"/>
      <c r="AB300" s="12"/>
      <c r="AC300" s="12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2"/>
      <c r="AO300" s="13"/>
      <c r="AP300" s="12"/>
      <c r="AQ300" s="12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>
        <v>3</v>
      </c>
      <c r="BB300" s="13"/>
      <c r="BC300" s="13"/>
      <c r="BD300" s="13"/>
      <c r="BE300" s="13"/>
      <c r="BF300" s="13"/>
      <c r="BG300" s="13"/>
      <c r="BH300" s="13">
        <v>10</v>
      </c>
      <c r="BI300" s="13"/>
      <c r="BJ300" s="13"/>
      <c r="BK300" s="13"/>
      <c r="BL300" s="13"/>
      <c r="BM300" s="13"/>
      <c r="BN300" s="13"/>
      <c r="BO300" s="13"/>
      <c r="BP300" s="13"/>
      <c r="BQ300" s="13"/>
      <c r="BR300" s="13">
        <v>3</v>
      </c>
      <c r="BS300" s="50">
        <f t="shared" si="39"/>
        <v>19</v>
      </c>
      <c r="BT300" s="57">
        <f t="shared" si="40"/>
        <v>4</v>
      </c>
      <c r="BU300" s="13">
        <v>2</v>
      </c>
      <c r="BV300" s="13"/>
      <c r="BW300" s="13"/>
      <c r="BX300" s="13"/>
      <c r="BY300" s="13"/>
      <c r="BZ300" s="13"/>
      <c r="CA300" s="12"/>
      <c r="CB300" s="13"/>
      <c r="CC300" s="13"/>
      <c r="CD300" s="13"/>
      <c r="CE300" s="13"/>
      <c r="CF300" s="13"/>
      <c r="CG300" s="4">
        <v>33.27</v>
      </c>
      <c r="CH300" s="4"/>
    </row>
    <row r="301" spans="1:86" ht="10.5" customHeight="1">
      <c r="A301" s="12" t="s">
        <v>178</v>
      </c>
      <c r="B301" s="20">
        <v>32895</v>
      </c>
      <c r="C301" s="70"/>
      <c r="D301" s="21"/>
      <c r="E301" s="13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2"/>
      <c r="U301" s="12"/>
      <c r="V301" s="13"/>
      <c r="W301" s="12"/>
      <c r="X301" s="12"/>
      <c r="Y301" s="13"/>
      <c r="Z301" s="13"/>
      <c r="AA301" s="12"/>
      <c r="AB301" s="12"/>
      <c r="AC301" s="12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2"/>
      <c r="AO301" s="13"/>
      <c r="AP301" s="12"/>
      <c r="AQ301" s="12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50" t="str">
        <f t="shared" si="39"/>
        <v>ND</v>
      </c>
      <c r="BT301" s="57">
        <f t="shared" si="40"/>
        <v>0</v>
      </c>
      <c r="BU301" s="13">
        <v>3</v>
      </c>
      <c r="BV301" s="13"/>
      <c r="BW301" s="13"/>
      <c r="BX301" s="13"/>
      <c r="BY301" s="13"/>
      <c r="BZ301" s="13"/>
      <c r="CA301" s="12"/>
      <c r="CB301" s="13"/>
      <c r="CC301" s="13"/>
      <c r="CD301" s="13"/>
      <c r="CE301" s="13"/>
      <c r="CF301" s="13"/>
      <c r="CG301" s="4">
        <v>33.47</v>
      </c>
      <c r="CH301" s="4"/>
    </row>
    <row r="302" spans="1:86" ht="10.5" customHeight="1">
      <c r="A302" s="12"/>
      <c r="B302" s="20"/>
      <c r="C302" s="70"/>
      <c r="D302" s="21"/>
      <c r="E302" s="13"/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2"/>
      <c r="U302" s="12"/>
      <c r="V302" s="13"/>
      <c r="W302" s="12"/>
      <c r="X302" s="12"/>
      <c r="Y302" s="13"/>
      <c r="Z302" s="13"/>
      <c r="AA302" s="12"/>
      <c r="AB302" s="12"/>
      <c r="AC302" s="12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2"/>
      <c r="AO302" s="13"/>
      <c r="AP302" s="12"/>
      <c r="AQ302" s="12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50" t="str">
        <f t="shared" si="39"/>
        <v> </v>
      </c>
      <c r="BU302" s="13"/>
      <c r="BV302" s="13"/>
      <c r="BW302" s="13"/>
      <c r="BX302" s="13"/>
      <c r="BY302" s="13"/>
      <c r="BZ302" s="13"/>
      <c r="CA302" s="12"/>
      <c r="CB302" s="13"/>
      <c r="CC302" s="13"/>
      <c r="CD302" s="13"/>
      <c r="CE302" s="13"/>
      <c r="CF302" s="13"/>
      <c r="CG302" s="4"/>
      <c r="CH302" s="4"/>
    </row>
    <row r="303" spans="1:86" ht="10.5" customHeight="1">
      <c r="A303" s="12" t="s">
        <v>179</v>
      </c>
      <c r="B303" s="20">
        <v>32827</v>
      </c>
      <c r="C303" s="70"/>
      <c r="D303" s="21"/>
      <c r="E303" s="13"/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2"/>
      <c r="U303" s="12"/>
      <c r="V303" s="13"/>
      <c r="W303" s="12"/>
      <c r="X303" s="12"/>
      <c r="Y303" s="13"/>
      <c r="Z303" s="13"/>
      <c r="AA303" s="12"/>
      <c r="AB303" s="12"/>
      <c r="AC303" s="12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2"/>
      <c r="AO303" s="13"/>
      <c r="AP303" s="12"/>
      <c r="AQ303" s="12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>
        <v>1</v>
      </c>
      <c r="BB303" s="13"/>
      <c r="BC303" s="13"/>
      <c r="BD303" s="13"/>
      <c r="BE303" s="13"/>
      <c r="BF303" s="13"/>
      <c r="BG303" s="13"/>
      <c r="BH303" s="13">
        <v>4</v>
      </c>
      <c r="BI303" s="13"/>
      <c r="BJ303" s="13"/>
      <c r="BK303" s="13"/>
      <c r="BL303" s="13"/>
      <c r="BM303" s="13"/>
      <c r="BN303" s="13"/>
      <c r="BO303" s="13"/>
      <c r="BP303" s="13"/>
      <c r="BQ303" s="13"/>
      <c r="BR303" s="13">
        <v>4</v>
      </c>
      <c r="BS303" s="50">
        <f t="shared" si="39"/>
        <v>9</v>
      </c>
      <c r="BT303" s="57">
        <f t="shared" si="40"/>
        <v>3</v>
      </c>
      <c r="BU303" s="13">
        <v>2.8</v>
      </c>
      <c r="BV303" s="13"/>
      <c r="BW303" s="13"/>
      <c r="BX303" s="13"/>
      <c r="BY303" s="13"/>
      <c r="BZ303" s="13"/>
      <c r="CA303" s="12"/>
      <c r="CB303" s="13"/>
      <c r="CC303" s="13"/>
      <c r="CD303" s="13"/>
      <c r="CE303" s="13"/>
      <c r="CF303" s="13"/>
      <c r="CG303" s="4">
        <v>3.87</v>
      </c>
      <c r="CH303" s="4"/>
    </row>
    <row r="304" spans="1:86" ht="10.5" customHeight="1">
      <c r="A304" s="12"/>
      <c r="B304" s="20"/>
      <c r="C304" s="70"/>
      <c r="D304" s="21"/>
      <c r="E304" s="13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2"/>
      <c r="U304" s="12"/>
      <c r="V304" s="13"/>
      <c r="W304" s="12"/>
      <c r="X304" s="12"/>
      <c r="Y304" s="13"/>
      <c r="Z304" s="13"/>
      <c r="AA304" s="12"/>
      <c r="AB304" s="12"/>
      <c r="AC304" s="12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2"/>
      <c r="AO304" s="13"/>
      <c r="AP304" s="12"/>
      <c r="AQ304" s="12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50" t="str">
        <f t="shared" si="39"/>
        <v> </v>
      </c>
      <c r="BU304" s="13"/>
      <c r="BV304" s="13"/>
      <c r="BW304" s="13"/>
      <c r="BX304" s="13"/>
      <c r="BY304" s="13"/>
      <c r="BZ304" s="13"/>
      <c r="CA304" s="12"/>
      <c r="CB304" s="13"/>
      <c r="CC304" s="13"/>
      <c r="CD304" s="13"/>
      <c r="CE304" s="13"/>
      <c r="CF304" s="13"/>
      <c r="CG304" s="4"/>
      <c r="CH304" s="4"/>
    </row>
    <row r="305" spans="1:86" ht="10.5" customHeight="1">
      <c r="A305" s="12" t="s">
        <v>180</v>
      </c>
      <c r="B305" s="20">
        <v>32827</v>
      </c>
      <c r="C305" s="70"/>
      <c r="D305" s="21"/>
      <c r="E305" s="13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2"/>
      <c r="U305" s="12"/>
      <c r="V305" s="13"/>
      <c r="W305" s="12"/>
      <c r="X305" s="12"/>
      <c r="Y305" s="13"/>
      <c r="Z305" s="13"/>
      <c r="AA305" s="12"/>
      <c r="AB305" s="12"/>
      <c r="AC305" s="12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2"/>
      <c r="AO305" s="13"/>
      <c r="AP305" s="12"/>
      <c r="AQ305" s="12"/>
      <c r="AR305" s="13"/>
      <c r="AS305" s="13"/>
      <c r="AT305" s="13">
        <v>2</v>
      </c>
      <c r="AU305" s="13"/>
      <c r="AV305" s="13"/>
      <c r="AW305" s="13"/>
      <c r="AX305" s="13"/>
      <c r="AY305" s="13"/>
      <c r="AZ305" s="13"/>
      <c r="BA305" s="13">
        <v>2</v>
      </c>
      <c r="BB305" s="13"/>
      <c r="BC305" s="13"/>
      <c r="BD305" s="13"/>
      <c r="BE305" s="13"/>
      <c r="BF305" s="13"/>
      <c r="BG305" s="13"/>
      <c r="BH305" s="13">
        <v>11</v>
      </c>
      <c r="BI305" s="13"/>
      <c r="BJ305" s="13"/>
      <c r="BK305" s="13"/>
      <c r="BL305" s="13"/>
      <c r="BM305" s="13"/>
      <c r="BN305" s="13"/>
      <c r="BO305" s="13"/>
      <c r="BP305" s="13"/>
      <c r="BQ305" s="13"/>
      <c r="BR305" s="13">
        <v>7</v>
      </c>
      <c r="BS305" s="50">
        <f t="shared" si="39"/>
        <v>22</v>
      </c>
      <c r="BT305" s="57">
        <f t="shared" si="40"/>
        <v>4</v>
      </c>
      <c r="BU305" s="13">
        <v>6.9</v>
      </c>
      <c r="BV305" s="13"/>
      <c r="BW305" s="13"/>
      <c r="BX305" s="13"/>
      <c r="BY305" s="13"/>
      <c r="BZ305" s="13"/>
      <c r="CA305" s="12"/>
      <c r="CB305" s="13"/>
      <c r="CC305" s="13"/>
      <c r="CD305" s="13"/>
      <c r="CE305" s="13"/>
      <c r="CF305" s="13"/>
      <c r="CG305" s="4">
        <v>9.5</v>
      </c>
      <c r="CH305" s="4"/>
    </row>
    <row r="306" spans="1:86" ht="10.5" customHeight="1">
      <c r="A306" s="12" t="s">
        <v>180</v>
      </c>
      <c r="B306" s="20">
        <v>32895</v>
      </c>
      <c r="C306" s="70"/>
      <c r="D306" s="21"/>
      <c r="E306" s="13"/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2"/>
      <c r="U306" s="12"/>
      <c r="V306" s="13"/>
      <c r="W306" s="12"/>
      <c r="X306" s="12"/>
      <c r="Y306" s="13"/>
      <c r="Z306" s="13"/>
      <c r="AA306" s="12"/>
      <c r="AB306" s="12"/>
      <c r="AC306" s="12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2"/>
      <c r="AO306" s="13"/>
      <c r="AP306" s="12"/>
      <c r="AQ306" s="12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50" t="str">
        <f t="shared" si="39"/>
        <v>ND</v>
      </c>
      <c r="BT306" s="57">
        <f t="shared" si="40"/>
        <v>0</v>
      </c>
      <c r="BU306" s="13">
        <v>5.8</v>
      </c>
      <c r="BV306" s="13"/>
      <c r="BW306" s="13"/>
      <c r="BX306" s="13"/>
      <c r="BY306" s="13"/>
      <c r="BZ306" s="13"/>
      <c r="CA306" s="12"/>
      <c r="CB306" s="13"/>
      <c r="CC306" s="13"/>
      <c r="CD306" s="13"/>
      <c r="CE306" s="13"/>
      <c r="CF306" s="13"/>
      <c r="CG306" s="4">
        <v>21.13</v>
      </c>
      <c r="CH306" s="4"/>
    </row>
    <row r="307" spans="1:86" ht="10.5" customHeight="1">
      <c r="A307" s="12"/>
      <c r="B307" s="20"/>
      <c r="C307" s="70"/>
      <c r="D307" s="21"/>
      <c r="E307" s="13"/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2"/>
      <c r="U307" s="12"/>
      <c r="V307" s="13"/>
      <c r="W307" s="12"/>
      <c r="X307" s="12"/>
      <c r="Y307" s="13"/>
      <c r="Z307" s="13"/>
      <c r="AA307" s="12"/>
      <c r="AB307" s="12"/>
      <c r="AC307" s="12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2"/>
      <c r="AO307" s="13"/>
      <c r="AP307" s="12"/>
      <c r="AQ307" s="12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U307" s="13"/>
      <c r="BV307" s="13"/>
      <c r="BW307" s="13"/>
      <c r="BX307" s="13"/>
      <c r="BY307" s="13"/>
      <c r="BZ307" s="13"/>
      <c r="CA307" s="12"/>
      <c r="CB307" s="13"/>
      <c r="CC307" s="13"/>
      <c r="CD307" s="13"/>
      <c r="CE307" s="13"/>
      <c r="CF307" s="13"/>
      <c r="CG307" s="4"/>
      <c r="CH307" s="4"/>
    </row>
    <row r="308" spans="1:86" ht="10.5" customHeight="1">
      <c r="A308" s="12"/>
      <c r="B308" s="20"/>
      <c r="C308" s="70"/>
      <c r="D308" s="21"/>
      <c r="E308" s="13"/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2"/>
      <c r="U308" s="12"/>
      <c r="V308" s="13"/>
      <c r="W308" s="12"/>
      <c r="X308" s="12"/>
      <c r="Y308" s="13"/>
      <c r="Z308" s="13"/>
      <c r="AA308" s="12"/>
      <c r="AB308" s="12"/>
      <c r="AC308" s="12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2"/>
      <c r="AO308" s="13"/>
      <c r="AP308" s="12"/>
      <c r="AQ308" s="12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50" t="str">
        <f t="shared" si="39"/>
        <v> </v>
      </c>
      <c r="BU308" s="13"/>
      <c r="BV308" s="13"/>
      <c r="BW308" s="13"/>
      <c r="BX308" s="13"/>
      <c r="BY308" s="13"/>
      <c r="BZ308" s="13"/>
      <c r="CA308" s="12"/>
      <c r="CB308" s="13"/>
      <c r="CC308" s="13"/>
      <c r="CD308" s="13"/>
      <c r="CE308" s="13"/>
      <c r="CF308" s="13"/>
      <c r="CG308" s="4"/>
      <c r="CH308" s="4"/>
    </row>
    <row r="309" spans="1:86" ht="10.5" customHeight="1">
      <c r="A309" s="12" t="s">
        <v>181</v>
      </c>
      <c r="B309" s="20">
        <v>33912</v>
      </c>
      <c r="C309" s="70"/>
      <c r="D309" s="21"/>
      <c r="E309" s="13"/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2"/>
      <c r="U309" s="12"/>
      <c r="V309" s="13"/>
      <c r="W309" s="12"/>
      <c r="X309" s="12"/>
      <c r="Y309" s="13"/>
      <c r="Z309" s="13"/>
      <c r="AA309" s="12"/>
      <c r="AB309" s="12"/>
      <c r="AC309" s="12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2"/>
      <c r="AO309" s="13"/>
      <c r="AP309" s="12"/>
      <c r="AQ309" s="12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50" t="str">
        <f aca="true" t="shared" si="41" ref="BS309:BS321">IF(COUNTA(A309)=1,IF(SUM(E309:BR309)=0,"ND",SUM(E309:BR309))," ")</f>
        <v>ND</v>
      </c>
      <c r="BT309" s="57">
        <f t="shared" si="40"/>
        <v>0</v>
      </c>
      <c r="BU309" s="13">
        <v>1</v>
      </c>
      <c r="BV309" s="13"/>
      <c r="BW309" s="13"/>
      <c r="BX309" s="13"/>
      <c r="BY309" s="13"/>
      <c r="BZ309" s="13"/>
      <c r="CA309" s="12"/>
      <c r="CB309" s="13"/>
      <c r="CC309" s="13"/>
      <c r="CD309" s="13"/>
      <c r="CE309" s="13"/>
      <c r="CF309" s="13"/>
      <c r="CG309" s="4"/>
      <c r="CH309" s="4"/>
    </row>
    <row r="310" spans="1:86" ht="10.5" customHeight="1">
      <c r="A310" s="12" t="s">
        <v>181</v>
      </c>
      <c r="B310" s="20">
        <v>34277</v>
      </c>
      <c r="C310" s="70"/>
      <c r="D310" s="21"/>
      <c r="E310" s="13"/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2"/>
      <c r="U310" s="12"/>
      <c r="V310" s="13"/>
      <c r="W310" s="12"/>
      <c r="X310" s="12"/>
      <c r="Y310" s="13"/>
      <c r="Z310" s="13"/>
      <c r="AA310" s="12"/>
      <c r="AB310" s="12"/>
      <c r="AC310" s="12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2"/>
      <c r="AO310" s="13"/>
      <c r="AP310" s="12"/>
      <c r="AQ310" s="12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50" t="str">
        <f t="shared" si="41"/>
        <v>ND</v>
      </c>
      <c r="BT310" s="57">
        <f t="shared" si="40"/>
        <v>0</v>
      </c>
      <c r="BU310" s="13"/>
      <c r="BV310" s="13"/>
      <c r="BW310" s="13"/>
      <c r="BX310" s="13"/>
      <c r="BY310" s="13"/>
      <c r="BZ310" s="13"/>
      <c r="CA310" s="12"/>
      <c r="CB310" s="13"/>
      <c r="CC310" s="13"/>
      <c r="CD310" s="13"/>
      <c r="CE310" s="13"/>
      <c r="CF310" s="13">
        <v>0.0156</v>
      </c>
      <c r="CG310" s="4"/>
      <c r="CH310" s="4"/>
    </row>
    <row r="311" spans="1:86" ht="10.5" customHeight="1">
      <c r="A311" s="12" t="s">
        <v>181</v>
      </c>
      <c r="B311" s="20">
        <v>34435</v>
      </c>
      <c r="C311" s="70"/>
      <c r="D311" s="21"/>
      <c r="E311" s="13"/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2"/>
      <c r="U311" s="12"/>
      <c r="V311" s="13"/>
      <c r="W311" s="12"/>
      <c r="X311" s="12"/>
      <c r="Y311" s="13"/>
      <c r="Z311" s="13"/>
      <c r="AA311" s="12"/>
      <c r="AB311" s="12"/>
      <c r="AC311" s="12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2"/>
      <c r="AO311" s="13"/>
      <c r="AP311" s="12"/>
      <c r="AQ311" s="12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50" t="str">
        <f t="shared" si="41"/>
        <v>ND</v>
      </c>
      <c r="BT311" s="57">
        <f t="shared" si="40"/>
        <v>0</v>
      </c>
      <c r="BU311" s="13"/>
      <c r="BV311" s="13"/>
      <c r="BW311" s="13"/>
      <c r="BX311" s="13"/>
      <c r="BY311" s="13"/>
      <c r="BZ311" s="13"/>
      <c r="CA311" s="12"/>
      <c r="CB311" s="13"/>
      <c r="CC311" s="13"/>
      <c r="CD311" s="13"/>
      <c r="CE311" s="13"/>
      <c r="CF311" s="13">
        <v>0.0087</v>
      </c>
      <c r="CG311" s="4"/>
      <c r="CH311" s="4"/>
    </row>
    <row r="312" spans="1:86" ht="10.5" customHeight="1">
      <c r="A312" s="12" t="s">
        <v>181</v>
      </c>
      <c r="B312" s="20">
        <v>34528</v>
      </c>
      <c r="C312" s="70"/>
      <c r="D312" s="21" t="s">
        <v>117</v>
      </c>
      <c r="E312" s="13"/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2"/>
      <c r="U312" s="12"/>
      <c r="V312" s="13"/>
      <c r="W312" s="12"/>
      <c r="X312" s="12"/>
      <c r="Y312" s="13"/>
      <c r="Z312" s="13"/>
      <c r="AA312" s="12"/>
      <c r="AB312" s="12"/>
      <c r="AC312" s="12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2"/>
      <c r="AO312" s="13"/>
      <c r="AP312" s="12"/>
      <c r="AQ312" s="12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50" t="str">
        <f t="shared" si="41"/>
        <v>ND</v>
      </c>
      <c r="BT312" s="57">
        <f t="shared" si="40"/>
        <v>0</v>
      </c>
      <c r="BU312" s="13" t="s">
        <v>121</v>
      </c>
      <c r="BV312" s="13"/>
      <c r="BW312" s="13"/>
      <c r="BX312" s="13"/>
      <c r="BY312" s="13"/>
      <c r="BZ312" s="13"/>
      <c r="CA312" s="12"/>
      <c r="CB312" s="13"/>
      <c r="CC312" s="13"/>
      <c r="CD312" s="13"/>
      <c r="CE312" s="13"/>
      <c r="CF312" s="13">
        <v>0.0141</v>
      </c>
      <c r="CG312" s="4"/>
      <c r="CH312" s="4"/>
    </row>
    <row r="313" spans="1:86" ht="10.5" customHeight="1">
      <c r="A313" s="12" t="s">
        <v>181</v>
      </c>
      <c r="B313" s="20">
        <v>34978</v>
      </c>
      <c r="C313" s="70"/>
      <c r="D313" s="21" t="s">
        <v>117</v>
      </c>
      <c r="E313" s="13"/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2">
        <v>0.2</v>
      </c>
      <c r="U313" s="12"/>
      <c r="V313" s="13"/>
      <c r="W313" s="12">
        <v>0.2</v>
      </c>
      <c r="X313" s="12"/>
      <c r="Y313" s="13"/>
      <c r="Z313" s="13"/>
      <c r="AA313" s="12"/>
      <c r="AB313" s="12"/>
      <c r="AC313" s="12"/>
      <c r="AD313" s="13"/>
      <c r="AE313" s="13"/>
      <c r="AF313" s="13"/>
      <c r="AG313" s="13"/>
      <c r="AH313" s="13"/>
      <c r="AI313" s="13">
        <v>0.9</v>
      </c>
      <c r="AJ313" s="13"/>
      <c r="AK313" s="13"/>
      <c r="AL313" s="13"/>
      <c r="AM313" s="13"/>
      <c r="AN313" s="12"/>
      <c r="AO313" s="13"/>
      <c r="AP313" s="12"/>
      <c r="AQ313" s="12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>
        <v>0.4</v>
      </c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50">
        <f t="shared" si="41"/>
        <v>1.7000000000000002</v>
      </c>
      <c r="BT313" s="57">
        <f aca="true" t="shared" si="42" ref="BT313:BT336">COUNTA(E313:BR313)</f>
        <v>4</v>
      </c>
      <c r="BU313" s="13"/>
      <c r="BV313" s="13"/>
      <c r="BW313" s="13"/>
      <c r="BX313" s="13"/>
      <c r="BY313" s="13"/>
      <c r="BZ313" s="13"/>
      <c r="CA313" s="12"/>
      <c r="CB313" s="13"/>
      <c r="CC313" s="13"/>
      <c r="CD313" s="13"/>
      <c r="CE313" s="13"/>
      <c r="CF313" s="13"/>
      <c r="CG313" s="4"/>
      <c r="CH313" s="4"/>
    </row>
    <row r="314" spans="1:89" ht="10.5" customHeight="1">
      <c r="A314" s="12" t="s">
        <v>181</v>
      </c>
      <c r="B314" s="20">
        <v>35355</v>
      </c>
      <c r="C314" s="70"/>
      <c r="D314" s="21" t="s">
        <v>118</v>
      </c>
      <c r="E314" s="13" t="s">
        <v>135</v>
      </c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2"/>
      <c r="U314" s="12"/>
      <c r="V314" s="13"/>
      <c r="W314" s="12"/>
      <c r="X314" s="12"/>
      <c r="Y314" s="13"/>
      <c r="Z314" s="13"/>
      <c r="AA314" s="12"/>
      <c r="AB314" s="12"/>
      <c r="AC314" s="12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2"/>
      <c r="AO314" s="13"/>
      <c r="AP314" s="12"/>
      <c r="AQ314" s="12"/>
      <c r="AR314" s="13"/>
      <c r="AS314" s="13"/>
      <c r="AT314" s="13"/>
      <c r="AU314" s="13">
        <v>3.6</v>
      </c>
      <c r="AV314" s="13"/>
      <c r="AW314" s="13"/>
      <c r="AX314" s="13"/>
      <c r="AY314" s="13"/>
      <c r="AZ314" s="13">
        <v>4.2</v>
      </c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50">
        <f t="shared" si="41"/>
        <v>7.800000000000001</v>
      </c>
      <c r="BT314" s="57">
        <f t="shared" si="42"/>
        <v>3</v>
      </c>
      <c r="BU314" s="13"/>
      <c r="BV314" s="13"/>
      <c r="BW314" s="13"/>
      <c r="BX314" s="13"/>
      <c r="BY314" s="13"/>
      <c r="BZ314" s="13"/>
      <c r="CA314" s="12"/>
      <c r="CB314" s="13"/>
      <c r="CC314" s="13"/>
      <c r="CD314" s="13"/>
      <c r="CE314" s="13"/>
      <c r="CF314" s="13"/>
      <c r="CG314" s="4">
        <v>6.18</v>
      </c>
      <c r="CH314" s="4"/>
      <c r="CI314" s="5">
        <f>+CH314-CG314</f>
        <v>-6.18</v>
      </c>
      <c r="CK314" s="6">
        <v>1.6</v>
      </c>
    </row>
    <row r="315" spans="1:94" ht="10.5" customHeight="1">
      <c r="A315" s="12" t="s">
        <v>181</v>
      </c>
      <c r="B315" s="20">
        <v>35534</v>
      </c>
      <c r="C315" s="70"/>
      <c r="D315" s="21" t="s">
        <v>118</v>
      </c>
      <c r="E315" s="13"/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2"/>
      <c r="U315" s="12"/>
      <c r="V315" s="13"/>
      <c r="W315" s="12"/>
      <c r="X315" s="12"/>
      <c r="Y315" s="13"/>
      <c r="Z315" s="13"/>
      <c r="AA315" s="12"/>
      <c r="AB315" s="12"/>
      <c r="AC315" s="12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2"/>
      <c r="AO315" s="13"/>
      <c r="AP315" s="12"/>
      <c r="AQ315" s="12"/>
      <c r="AR315" s="13"/>
      <c r="AS315" s="13"/>
      <c r="AT315" s="13"/>
      <c r="AU315" s="13">
        <v>2.3</v>
      </c>
      <c r="AV315" s="13"/>
      <c r="AW315" s="13"/>
      <c r="AX315" s="13"/>
      <c r="AY315" s="13"/>
      <c r="AZ315" s="13">
        <v>3.4</v>
      </c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50">
        <f t="shared" si="41"/>
        <v>5.699999999999999</v>
      </c>
      <c r="BT315" s="57">
        <f t="shared" si="42"/>
        <v>2</v>
      </c>
      <c r="BU315" s="13"/>
      <c r="BV315" s="13"/>
      <c r="BW315" s="13"/>
      <c r="BX315" s="13"/>
      <c r="BY315" s="13"/>
      <c r="BZ315" s="13"/>
      <c r="CA315" s="12"/>
      <c r="CB315" s="13"/>
      <c r="CC315" s="13"/>
      <c r="CD315" s="13"/>
      <c r="CE315" s="13"/>
      <c r="CF315" s="13"/>
      <c r="CG315" s="44">
        <v>5.67</v>
      </c>
      <c r="CH315" s="4"/>
      <c r="CI315" s="5">
        <f>+CH315-CG315</f>
        <v>-5.67</v>
      </c>
      <c r="CJ315" s="38">
        <v>0.5</v>
      </c>
      <c r="CK315" s="40">
        <v>4.5</v>
      </c>
      <c r="CL315" s="40">
        <v>1434</v>
      </c>
      <c r="CM315" s="38">
        <v>7.05</v>
      </c>
      <c r="CN315" s="72"/>
      <c r="CO315" s="72"/>
      <c r="CP315" s="72"/>
    </row>
    <row r="316" spans="1:94" ht="10.5" customHeight="1">
      <c r="A316" s="12" t="s">
        <v>181</v>
      </c>
      <c r="B316" s="20">
        <v>35628</v>
      </c>
      <c r="C316" s="70"/>
      <c r="D316" s="21" t="s">
        <v>118</v>
      </c>
      <c r="E316" s="13"/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2"/>
      <c r="U316" s="12"/>
      <c r="V316" s="13"/>
      <c r="W316" s="12"/>
      <c r="X316" s="12"/>
      <c r="Y316" s="13"/>
      <c r="Z316" s="13"/>
      <c r="AA316" s="12"/>
      <c r="AB316" s="12"/>
      <c r="AC316" s="12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2"/>
      <c r="AO316" s="13"/>
      <c r="AP316" s="12"/>
      <c r="AQ316" s="12"/>
      <c r="AR316" s="13"/>
      <c r="AS316" s="13"/>
      <c r="AT316" s="13"/>
      <c r="AU316" s="13">
        <v>3.1</v>
      </c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50">
        <f t="shared" si="41"/>
        <v>3.1</v>
      </c>
      <c r="BT316" s="57">
        <f t="shared" si="42"/>
        <v>1</v>
      </c>
      <c r="BU316" s="13" t="s">
        <v>121</v>
      </c>
      <c r="BV316" s="13" t="s">
        <v>120</v>
      </c>
      <c r="BW316" s="13" t="s">
        <v>121</v>
      </c>
      <c r="BX316" s="13" t="s">
        <v>121</v>
      </c>
      <c r="BY316" s="13" t="s">
        <v>121</v>
      </c>
      <c r="BZ316" s="13"/>
      <c r="CA316" s="12" t="s">
        <v>121</v>
      </c>
      <c r="CB316" s="13" t="s">
        <v>121</v>
      </c>
      <c r="CC316" s="13">
        <v>0.33</v>
      </c>
      <c r="CD316" s="13" t="s">
        <v>121</v>
      </c>
      <c r="CE316" s="13" t="s">
        <v>120</v>
      </c>
      <c r="CF316" s="13" t="s">
        <v>121</v>
      </c>
      <c r="CG316" s="45">
        <v>5.51</v>
      </c>
      <c r="CH316" s="4"/>
      <c r="CI316" s="5">
        <f>+CH316-CG316</f>
        <v>-5.51</v>
      </c>
      <c r="CJ316" s="38">
        <v>0.1</v>
      </c>
      <c r="CK316" s="40">
        <v>1</v>
      </c>
      <c r="CL316" s="40">
        <v>1419</v>
      </c>
      <c r="CM316" s="38">
        <v>7.04</v>
      </c>
      <c r="CN316" s="72"/>
      <c r="CO316" s="72"/>
      <c r="CP316" s="72"/>
    </row>
    <row r="317" spans="1:94" ht="10.5" customHeight="1">
      <c r="A317" s="12" t="s">
        <v>181</v>
      </c>
      <c r="B317" s="20">
        <v>35713</v>
      </c>
      <c r="C317" s="70"/>
      <c r="D317" s="21" t="s">
        <v>118</v>
      </c>
      <c r="E317" s="13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2"/>
      <c r="U317" s="12"/>
      <c r="V317" s="13"/>
      <c r="W317" s="12"/>
      <c r="X317" s="12"/>
      <c r="Y317" s="13"/>
      <c r="Z317" s="13"/>
      <c r="AA317" s="12"/>
      <c r="AB317" s="12"/>
      <c r="AC317" s="12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2"/>
      <c r="AO317" s="13"/>
      <c r="AP317" s="12"/>
      <c r="AQ317" s="12"/>
      <c r="AR317" s="13"/>
      <c r="AS317" s="13"/>
      <c r="AT317" s="13"/>
      <c r="AU317" s="13"/>
      <c r="AV317" s="13"/>
      <c r="AW317" s="13"/>
      <c r="AX317" s="13"/>
      <c r="AY317" s="13"/>
      <c r="AZ317" s="13">
        <v>8.6</v>
      </c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50">
        <f t="shared" si="41"/>
        <v>8.6</v>
      </c>
      <c r="BT317" s="57">
        <f t="shared" si="42"/>
        <v>1</v>
      </c>
      <c r="BU317" s="13"/>
      <c r="BV317" s="13"/>
      <c r="BW317" s="13"/>
      <c r="BX317" s="13"/>
      <c r="BY317" s="13"/>
      <c r="BZ317" s="13"/>
      <c r="CA317" s="12"/>
      <c r="CB317" s="13"/>
      <c r="CC317" s="13"/>
      <c r="CD317" s="13"/>
      <c r="CE317" s="13"/>
      <c r="CF317" s="13"/>
      <c r="CG317" s="45">
        <v>6.39</v>
      </c>
      <c r="CH317" s="4"/>
      <c r="CI317" s="5">
        <f>+CH317-CG317</f>
        <v>-6.39</v>
      </c>
      <c r="CJ317" s="38">
        <v>0.1</v>
      </c>
      <c r="CK317" s="40">
        <v>1.1</v>
      </c>
      <c r="CL317" s="40">
        <v>1543</v>
      </c>
      <c r="CM317" s="38">
        <v>7.17</v>
      </c>
      <c r="CN317" s="72"/>
      <c r="CO317" s="72"/>
      <c r="CP317" s="72"/>
    </row>
    <row r="318" spans="1:94" ht="10.5" customHeight="1">
      <c r="A318" s="12" t="s">
        <v>181</v>
      </c>
      <c r="B318" s="20">
        <v>35902</v>
      </c>
      <c r="C318" s="70"/>
      <c r="D318" s="21" t="s">
        <v>118</v>
      </c>
      <c r="E318" s="13"/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2"/>
      <c r="U318" s="12"/>
      <c r="V318" s="13"/>
      <c r="W318" s="12"/>
      <c r="X318" s="12"/>
      <c r="Y318" s="13"/>
      <c r="Z318" s="13"/>
      <c r="AA318" s="12"/>
      <c r="AB318" s="12"/>
      <c r="AC318" s="12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2"/>
      <c r="AO318" s="13"/>
      <c r="AP318" s="12"/>
      <c r="AQ318" s="12"/>
      <c r="AR318" s="13"/>
      <c r="AS318" s="13"/>
      <c r="AT318" s="13"/>
      <c r="AU318" s="13">
        <v>6.4</v>
      </c>
      <c r="AV318" s="13"/>
      <c r="AW318" s="13"/>
      <c r="AX318" s="13"/>
      <c r="AY318" s="13"/>
      <c r="AZ318" s="13">
        <v>7.3</v>
      </c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50">
        <f t="shared" si="41"/>
        <v>13.7</v>
      </c>
      <c r="BT318" s="57">
        <f t="shared" si="42"/>
        <v>2</v>
      </c>
      <c r="BU318" s="13"/>
      <c r="BV318" s="13"/>
      <c r="BW318" s="13"/>
      <c r="BX318" s="13"/>
      <c r="BY318" s="13"/>
      <c r="BZ318" s="13"/>
      <c r="CA318" s="12"/>
      <c r="CB318" s="13"/>
      <c r="CC318" s="13"/>
      <c r="CD318" s="13"/>
      <c r="CE318" s="13"/>
      <c r="CF318" s="13"/>
      <c r="CG318" s="47">
        <v>5.86</v>
      </c>
      <c r="CH318" s="4"/>
      <c r="CJ318" s="38">
        <v>1</v>
      </c>
      <c r="CK318" s="40">
        <v>0.8</v>
      </c>
      <c r="CL318" s="40">
        <v>1305</v>
      </c>
      <c r="CM318" s="38">
        <v>7</v>
      </c>
      <c r="CN318" s="72"/>
      <c r="CO318" s="72"/>
      <c r="CP318" s="72"/>
    </row>
    <row r="319" spans="1:109" ht="10.5" customHeight="1">
      <c r="A319" s="12" t="s">
        <v>181</v>
      </c>
      <c r="B319" s="20">
        <v>36031</v>
      </c>
      <c r="C319" s="70">
        <v>9825489</v>
      </c>
      <c r="D319" s="21" t="s">
        <v>118</v>
      </c>
      <c r="E319" s="13"/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2"/>
      <c r="U319" s="12"/>
      <c r="V319" s="13"/>
      <c r="W319" s="12"/>
      <c r="X319" s="12"/>
      <c r="Y319" s="13"/>
      <c r="Z319" s="13"/>
      <c r="AA319" s="12"/>
      <c r="AB319" s="12"/>
      <c r="AC319" s="12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2"/>
      <c r="AO319" s="13"/>
      <c r="AP319" s="12"/>
      <c r="AQ319" s="12"/>
      <c r="AR319" s="13"/>
      <c r="AS319" s="13"/>
      <c r="AT319" s="13"/>
      <c r="AU319" s="13">
        <v>2.5</v>
      </c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50">
        <f t="shared" si="41"/>
        <v>2.5</v>
      </c>
      <c r="BT319" s="57">
        <f t="shared" si="42"/>
        <v>1</v>
      </c>
      <c r="BU319" s="13" t="s">
        <v>121</v>
      </c>
      <c r="BV319" s="13" t="s">
        <v>120</v>
      </c>
      <c r="BW319" s="13">
        <v>0.11</v>
      </c>
      <c r="BX319" s="13" t="s">
        <v>121</v>
      </c>
      <c r="BY319" s="13" t="s">
        <v>121</v>
      </c>
      <c r="BZ319" s="13" t="s">
        <v>121</v>
      </c>
      <c r="CA319" s="12" t="s">
        <v>120</v>
      </c>
      <c r="CB319" s="13" t="s">
        <v>121</v>
      </c>
      <c r="CC319" s="13">
        <v>0.57</v>
      </c>
      <c r="CD319" s="13" t="s">
        <v>121</v>
      </c>
      <c r="CE319" s="13" t="s">
        <v>120</v>
      </c>
      <c r="CF319" s="13" t="s">
        <v>121</v>
      </c>
      <c r="CG319" s="47">
        <v>5.95</v>
      </c>
      <c r="CH319" s="4"/>
      <c r="CJ319" s="38">
        <v>0.3</v>
      </c>
      <c r="CK319" s="40">
        <v>2</v>
      </c>
      <c r="CL319" s="40">
        <v>1463</v>
      </c>
      <c r="CM319" s="38">
        <v>7.05</v>
      </c>
      <c r="CN319" s="72">
        <v>0.055</v>
      </c>
      <c r="CO319" s="72" t="s">
        <v>122</v>
      </c>
      <c r="CP319" s="72" t="s">
        <v>123</v>
      </c>
      <c r="CS319" s="6">
        <v>750</v>
      </c>
      <c r="CT319" s="6" t="s">
        <v>121</v>
      </c>
      <c r="CU319" s="6">
        <v>970</v>
      </c>
      <c r="CV319" s="6">
        <v>82</v>
      </c>
      <c r="CW319" s="6">
        <v>16</v>
      </c>
      <c r="CX319" s="6">
        <v>0.01</v>
      </c>
      <c r="CY319" s="6" t="s">
        <v>121</v>
      </c>
      <c r="DA319" s="6" t="s">
        <v>121</v>
      </c>
      <c r="DC319" s="6">
        <v>0.03</v>
      </c>
      <c r="DD319" s="6">
        <v>0.04</v>
      </c>
      <c r="DE319" s="66">
        <v>0.06</v>
      </c>
    </row>
    <row r="320" spans="1:94" ht="10.5" customHeight="1">
      <c r="A320" s="12" t="s">
        <v>181</v>
      </c>
      <c r="B320" s="20">
        <v>36075</v>
      </c>
      <c r="C320" s="70">
        <v>9831653</v>
      </c>
      <c r="D320" s="21" t="s">
        <v>118</v>
      </c>
      <c r="E320" s="13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2"/>
      <c r="U320" s="12"/>
      <c r="V320" s="13"/>
      <c r="W320" s="12"/>
      <c r="X320" s="12"/>
      <c r="Y320" s="13"/>
      <c r="Z320" s="13"/>
      <c r="AA320" s="12"/>
      <c r="AB320" s="12"/>
      <c r="AC320" s="12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2"/>
      <c r="AO320" s="13"/>
      <c r="AP320" s="12"/>
      <c r="AQ320" s="12"/>
      <c r="AR320" s="13"/>
      <c r="AS320" s="13"/>
      <c r="AT320" s="13"/>
      <c r="AU320" s="13">
        <v>3.1</v>
      </c>
      <c r="AV320" s="13"/>
      <c r="AW320" s="13"/>
      <c r="AX320" s="13"/>
      <c r="AY320" s="13"/>
      <c r="AZ320" s="13">
        <v>7</v>
      </c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50">
        <f t="shared" si="41"/>
        <v>10.1</v>
      </c>
      <c r="BT320" s="57">
        <f t="shared" si="42"/>
        <v>2</v>
      </c>
      <c r="BU320" s="13"/>
      <c r="BV320" s="13"/>
      <c r="BW320" s="13"/>
      <c r="BX320" s="13"/>
      <c r="BY320" s="13"/>
      <c r="BZ320" s="13"/>
      <c r="CA320" s="12"/>
      <c r="CB320" s="13"/>
      <c r="CC320" s="13"/>
      <c r="CD320" s="13"/>
      <c r="CE320" s="13"/>
      <c r="CF320" s="13"/>
      <c r="CG320" s="47"/>
      <c r="CH320" s="4"/>
      <c r="CJ320" s="38">
        <v>0.9</v>
      </c>
      <c r="CK320" s="40">
        <v>0.6</v>
      </c>
      <c r="CL320" s="40">
        <v>918</v>
      </c>
      <c r="CM320" s="38">
        <v>6.41</v>
      </c>
      <c r="CN320" s="72"/>
      <c r="CO320" s="72"/>
      <c r="CP320" s="72"/>
    </row>
    <row r="321" spans="1:91" ht="10.5" customHeight="1">
      <c r="A321" s="12" t="s">
        <v>181</v>
      </c>
      <c r="B321" s="20">
        <v>36215</v>
      </c>
      <c r="C321" s="70">
        <v>9904115</v>
      </c>
      <c r="D321" s="21" t="s">
        <v>118</v>
      </c>
      <c r="E321" s="13"/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2"/>
      <c r="U321" s="12"/>
      <c r="V321" s="13"/>
      <c r="W321" s="12"/>
      <c r="X321" s="12"/>
      <c r="Y321" s="13"/>
      <c r="Z321" s="13"/>
      <c r="AA321" s="12"/>
      <c r="AB321" s="12"/>
      <c r="AC321" s="12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2"/>
      <c r="AO321" s="13"/>
      <c r="AP321" s="12"/>
      <c r="AQ321" s="12"/>
      <c r="AR321" s="13"/>
      <c r="AS321" s="13"/>
      <c r="AT321" s="13"/>
      <c r="AU321" s="13">
        <v>2.3</v>
      </c>
      <c r="AV321" s="13"/>
      <c r="AW321" s="13"/>
      <c r="AX321" s="13"/>
      <c r="AY321" s="13"/>
      <c r="AZ321" s="13">
        <v>3</v>
      </c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50">
        <f t="shared" si="41"/>
        <v>5.3</v>
      </c>
      <c r="BT321" s="57">
        <f t="shared" si="42"/>
        <v>2</v>
      </c>
      <c r="BU321" s="13"/>
      <c r="BV321" s="13"/>
      <c r="BW321" s="13"/>
      <c r="BX321" s="13"/>
      <c r="BY321" s="13"/>
      <c r="BZ321" s="13"/>
      <c r="CA321" s="12"/>
      <c r="CB321" s="13"/>
      <c r="CC321" s="13"/>
      <c r="CD321" s="13"/>
      <c r="CE321" s="13"/>
      <c r="CF321" s="13"/>
      <c r="CG321" s="4">
        <v>6.94</v>
      </c>
      <c r="CH321" s="4"/>
      <c r="CI321" s="5">
        <f>+CH321-CG321</f>
        <v>-6.94</v>
      </c>
      <c r="CJ321" s="5">
        <v>3.7</v>
      </c>
      <c r="CK321" s="6">
        <v>0.4</v>
      </c>
      <c r="CL321" s="6">
        <v>1317</v>
      </c>
      <c r="CM321" s="6">
        <v>6.84</v>
      </c>
    </row>
    <row r="322" spans="1:107" ht="10.5" customHeight="1">
      <c r="A322" s="12" t="s">
        <v>181</v>
      </c>
      <c r="B322" s="20">
        <v>36362</v>
      </c>
      <c r="C322" s="70">
        <v>9924009</v>
      </c>
      <c r="D322" s="21" t="s">
        <v>118</v>
      </c>
      <c r="E322" s="13"/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2"/>
      <c r="U322" s="12"/>
      <c r="V322" s="13">
        <v>0.1</v>
      </c>
      <c r="W322" s="12"/>
      <c r="X322" s="12"/>
      <c r="Y322" s="13"/>
      <c r="Z322" s="13"/>
      <c r="AA322" s="12"/>
      <c r="AB322" s="12"/>
      <c r="AC322" s="12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2"/>
      <c r="AO322" s="13"/>
      <c r="AP322" s="12"/>
      <c r="AQ322" s="12"/>
      <c r="AR322" s="13"/>
      <c r="AS322" s="13"/>
      <c r="AT322" s="13"/>
      <c r="AU322" s="13"/>
      <c r="AV322" s="13"/>
      <c r="AW322" s="13"/>
      <c r="AX322" s="13"/>
      <c r="AY322" s="13"/>
      <c r="AZ322" s="13">
        <v>2.2</v>
      </c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50">
        <f>IF(COUNTA(A322)=1,IF(SUM(E322:BR322)=0,"ND",SUM(E322:BR322))," ")</f>
        <v>2.3000000000000003</v>
      </c>
      <c r="BT322" s="57">
        <f>COUNTA(E322:BR322)</f>
        <v>2</v>
      </c>
      <c r="BU322" s="13" t="s">
        <v>127</v>
      </c>
      <c r="BV322" s="13"/>
      <c r="BW322" s="13">
        <v>0.11</v>
      </c>
      <c r="BX322" s="13" t="s">
        <v>125</v>
      </c>
      <c r="BY322" s="13" t="s">
        <v>126</v>
      </c>
      <c r="BZ322" s="13"/>
      <c r="CA322" s="13" t="s">
        <v>128</v>
      </c>
      <c r="CB322" s="13" t="s">
        <v>127</v>
      </c>
      <c r="CC322" s="13">
        <v>0.49</v>
      </c>
      <c r="CD322" s="13" t="s">
        <v>128</v>
      </c>
      <c r="CE322" s="13"/>
      <c r="CF322" s="13" t="s">
        <v>129</v>
      </c>
      <c r="CG322" s="4">
        <v>6.74</v>
      </c>
      <c r="CH322" s="4"/>
      <c r="CJ322" s="5" t="s">
        <v>124</v>
      </c>
      <c r="CK322" s="6">
        <v>2.5</v>
      </c>
      <c r="CL322" s="6">
        <v>1441</v>
      </c>
      <c r="CM322" s="6">
        <v>7.13</v>
      </c>
      <c r="CS322" s="6">
        <v>670</v>
      </c>
      <c r="CT322" s="6">
        <v>1.2</v>
      </c>
      <c r="CU322" s="6">
        <v>900</v>
      </c>
      <c r="CV322" s="6">
        <v>85</v>
      </c>
      <c r="CW322" s="6">
        <v>12</v>
      </c>
      <c r="DA322" s="6" t="s">
        <v>130</v>
      </c>
      <c r="DC322" s="6" t="s">
        <v>128</v>
      </c>
    </row>
    <row r="323" spans="1:91" ht="10.5" customHeight="1">
      <c r="A323" s="12" t="s">
        <v>181</v>
      </c>
      <c r="B323" s="20">
        <v>36486</v>
      </c>
      <c r="C323" s="70">
        <v>9940892</v>
      </c>
      <c r="D323" s="21" t="s">
        <v>118</v>
      </c>
      <c r="E323" s="13"/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2"/>
      <c r="U323" s="12"/>
      <c r="V323" s="13"/>
      <c r="W323" s="12"/>
      <c r="X323" s="12"/>
      <c r="Y323" s="13"/>
      <c r="Z323" s="13"/>
      <c r="AA323" s="12"/>
      <c r="AB323" s="12"/>
      <c r="AC323" s="12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2"/>
      <c r="AO323" s="13"/>
      <c r="AP323" s="12"/>
      <c r="AQ323" s="12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50" t="str">
        <f>IF(COUNTA(A323)=1,IF(SUM(E323:BR323)=0,"ND",SUM(E323:BR323))," ")</f>
        <v>ND</v>
      </c>
      <c r="BT323" s="57">
        <f>COUNTA(E323:BR323)</f>
        <v>0</v>
      </c>
      <c r="BU323" s="13"/>
      <c r="BV323" s="13"/>
      <c r="BW323" s="13"/>
      <c r="BX323" s="13"/>
      <c r="BY323" s="13"/>
      <c r="BZ323" s="13"/>
      <c r="CA323" s="12"/>
      <c r="CB323" s="13"/>
      <c r="CC323" s="13"/>
      <c r="CD323" s="13"/>
      <c r="CE323" s="13"/>
      <c r="CF323" s="13"/>
      <c r="CG323" s="4">
        <v>6.99</v>
      </c>
      <c r="CH323" s="4"/>
      <c r="CJ323" s="5">
        <v>1.1</v>
      </c>
      <c r="CK323" s="6">
        <v>1.3</v>
      </c>
      <c r="CL323" s="6">
        <v>997</v>
      </c>
      <c r="CM323" s="6">
        <v>7.1</v>
      </c>
    </row>
    <row r="324" spans="1:91" ht="10.5" customHeight="1">
      <c r="A324" s="12" t="s">
        <v>181</v>
      </c>
      <c r="B324" s="20">
        <v>36663</v>
      </c>
      <c r="C324" s="70">
        <v>200012216</v>
      </c>
      <c r="D324" s="21" t="s">
        <v>118</v>
      </c>
      <c r="E324" s="13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2"/>
      <c r="U324" s="12"/>
      <c r="V324" s="13"/>
      <c r="W324" s="12"/>
      <c r="X324" s="12"/>
      <c r="Y324" s="13"/>
      <c r="Z324" s="13"/>
      <c r="AA324" s="12"/>
      <c r="AB324" s="12"/>
      <c r="AC324" s="12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2"/>
      <c r="AO324" s="13"/>
      <c r="AP324" s="12"/>
      <c r="AQ324" s="12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50" t="str">
        <f>IF(COUNTA(A324)=1,IF(SUM(E324:BR324)=0,"ND",SUM(E324:BR324))," ")</f>
        <v>ND</v>
      </c>
      <c r="BT324" s="57">
        <f>COUNTA(E324:BR324)</f>
        <v>0</v>
      </c>
      <c r="BU324" s="13"/>
      <c r="BV324" s="13"/>
      <c r="BW324" s="13"/>
      <c r="BX324" s="13"/>
      <c r="BY324" s="13"/>
      <c r="BZ324" s="13"/>
      <c r="CA324" s="12"/>
      <c r="CB324" s="13"/>
      <c r="CC324" s="13"/>
      <c r="CD324" s="13"/>
      <c r="CE324" s="13"/>
      <c r="CF324" s="13"/>
      <c r="CG324" s="4">
        <v>5.49</v>
      </c>
      <c r="CH324" s="4"/>
      <c r="CJ324" s="5">
        <v>0.9</v>
      </c>
      <c r="CK324" s="6">
        <v>1.5</v>
      </c>
      <c r="CL324" s="6">
        <v>1151</v>
      </c>
      <c r="CM324" s="6">
        <v>7.2</v>
      </c>
    </row>
    <row r="325" spans="1:91" ht="10.5" customHeight="1">
      <c r="A325" s="12" t="s">
        <v>181</v>
      </c>
      <c r="B325" s="20">
        <v>36724</v>
      </c>
      <c r="C325" s="70">
        <v>200022094</v>
      </c>
      <c r="D325" s="21"/>
      <c r="E325" s="13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2"/>
      <c r="U325" s="12"/>
      <c r="V325" s="13"/>
      <c r="W325" s="12"/>
      <c r="X325" s="12"/>
      <c r="Y325" s="13"/>
      <c r="Z325" s="13"/>
      <c r="AA325" s="12"/>
      <c r="AB325" s="12"/>
      <c r="AC325" s="12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2"/>
      <c r="AO325" s="13"/>
      <c r="AP325" s="12"/>
      <c r="AQ325" s="12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50" t="str">
        <f>IF(COUNTA(A325)=1,IF(SUM(E325:BR325)=0,"ND",SUM(E325:BR325))," ")</f>
        <v>ND</v>
      </c>
      <c r="BT325" s="57">
        <f>COUNTA(E325:BR325)</f>
        <v>0</v>
      </c>
      <c r="BU325" s="13" t="s">
        <v>243</v>
      </c>
      <c r="BV325" s="13" t="s">
        <v>120</v>
      </c>
      <c r="BW325" s="13" t="s">
        <v>241</v>
      </c>
      <c r="BX325" s="13" t="s">
        <v>242</v>
      </c>
      <c r="BY325" s="13">
        <v>11</v>
      </c>
      <c r="BZ325" s="13" t="s">
        <v>120</v>
      </c>
      <c r="CA325" s="12" t="s">
        <v>128</v>
      </c>
      <c r="CB325" s="13" t="s">
        <v>243</v>
      </c>
      <c r="CC325" s="13">
        <v>0.38</v>
      </c>
      <c r="CD325" s="13" t="s">
        <v>128</v>
      </c>
      <c r="CE325" s="13" t="s">
        <v>120</v>
      </c>
      <c r="CF325" s="13">
        <v>0.033</v>
      </c>
      <c r="CG325" s="47">
        <v>7.17</v>
      </c>
      <c r="CH325" s="4"/>
      <c r="CJ325" s="38">
        <v>1.2</v>
      </c>
      <c r="CK325" s="39">
        <v>0.8</v>
      </c>
      <c r="CL325" s="40">
        <v>1079</v>
      </c>
      <c r="CM325" s="38">
        <v>7.11</v>
      </c>
    </row>
    <row r="326" spans="1:91" ht="10.5" customHeight="1">
      <c r="A326" s="12" t="s">
        <v>181</v>
      </c>
      <c r="B326" s="20">
        <v>36798</v>
      </c>
      <c r="C326" s="70">
        <v>200031877</v>
      </c>
      <c r="D326" s="21"/>
      <c r="E326" s="13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2"/>
      <c r="U326" s="12"/>
      <c r="V326" s="13"/>
      <c r="W326" s="12"/>
      <c r="X326" s="12"/>
      <c r="Y326" s="13"/>
      <c r="Z326" s="13"/>
      <c r="AA326" s="12"/>
      <c r="AB326" s="12"/>
      <c r="AC326" s="12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2"/>
      <c r="AO326" s="13"/>
      <c r="AP326" s="12"/>
      <c r="AQ326" s="12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50" t="str">
        <f>IF(COUNTA(A326)=1,IF(SUM(E326:BR326)=0,"ND",SUM(E326:BR326))," ")</f>
        <v>ND</v>
      </c>
      <c r="BT326" s="57">
        <f>COUNTA(E326:BR326)</f>
        <v>0</v>
      </c>
      <c r="BU326" s="13"/>
      <c r="BV326" s="13"/>
      <c r="BW326" s="13"/>
      <c r="BX326" s="13"/>
      <c r="BY326" s="13"/>
      <c r="BZ326" s="13"/>
      <c r="CA326" s="12"/>
      <c r="CB326" s="13"/>
      <c r="CC326" s="13"/>
      <c r="CD326" s="13"/>
      <c r="CE326" s="13"/>
      <c r="CF326" s="13"/>
      <c r="CG326" s="47">
        <v>8.8</v>
      </c>
      <c r="CH326" s="4"/>
      <c r="CJ326" s="73">
        <v>1.7</v>
      </c>
      <c r="CK326" s="74">
        <v>11</v>
      </c>
      <c r="CL326" s="75">
        <v>1029</v>
      </c>
      <c r="CM326" s="73">
        <v>5.93</v>
      </c>
    </row>
    <row r="327" spans="1:86" ht="10.5" customHeight="1">
      <c r="A327" s="12"/>
      <c r="B327" s="20"/>
      <c r="C327" s="70"/>
      <c r="D327" s="21"/>
      <c r="E327" s="13"/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2"/>
      <c r="U327" s="12"/>
      <c r="V327" s="13"/>
      <c r="W327" s="12"/>
      <c r="X327" s="12"/>
      <c r="Y327" s="13"/>
      <c r="Z327" s="13"/>
      <c r="AA327" s="12"/>
      <c r="AB327" s="12"/>
      <c r="AC327" s="12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2"/>
      <c r="AO327" s="13"/>
      <c r="AP327" s="12"/>
      <c r="AQ327" s="12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U327" s="13"/>
      <c r="BV327" s="13"/>
      <c r="BW327" s="13"/>
      <c r="BX327" s="13"/>
      <c r="BY327" s="13"/>
      <c r="BZ327" s="13"/>
      <c r="CA327" s="12"/>
      <c r="CB327" s="13"/>
      <c r="CC327" s="13"/>
      <c r="CD327" s="13"/>
      <c r="CE327" s="13"/>
      <c r="CF327" s="13"/>
      <c r="CG327" s="4"/>
      <c r="CH327" s="4"/>
    </row>
    <row r="328" spans="1:86" ht="10.5" customHeight="1">
      <c r="A328" s="12"/>
      <c r="B328" s="20"/>
      <c r="C328" s="70"/>
      <c r="D328" s="21"/>
      <c r="E328" s="13"/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2"/>
      <c r="U328" s="12"/>
      <c r="V328" s="13"/>
      <c r="W328" s="12"/>
      <c r="X328" s="12"/>
      <c r="Y328" s="13"/>
      <c r="Z328" s="13"/>
      <c r="AA328" s="12"/>
      <c r="AB328" s="12"/>
      <c r="AC328" s="12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2"/>
      <c r="AO328" s="13"/>
      <c r="AP328" s="12"/>
      <c r="AQ328" s="12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50" t="str">
        <f aca="true" t="shared" si="43" ref="BS328:BS336">IF(COUNTA(A328)=1,IF(SUM(E328:BR328)=0,"ND",SUM(E328:BR328))," ")</f>
        <v> </v>
      </c>
      <c r="BU328" s="13"/>
      <c r="BV328" s="13"/>
      <c r="BW328" s="13"/>
      <c r="BX328" s="13"/>
      <c r="BY328" s="13"/>
      <c r="BZ328" s="13"/>
      <c r="CA328" s="12"/>
      <c r="CB328" s="13"/>
      <c r="CC328" s="13"/>
      <c r="CD328" s="13"/>
      <c r="CE328" s="13"/>
      <c r="CF328" s="13"/>
      <c r="CG328" s="4"/>
      <c r="CH328" s="4"/>
    </row>
    <row r="329" spans="1:86" ht="10.5" customHeight="1">
      <c r="A329" s="12" t="s">
        <v>182</v>
      </c>
      <c r="B329" s="20">
        <v>32827</v>
      </c>
      <c r="C329" s="70"/>
      <c r="D329" s="21"/>
      <c r="E329" s="13"/>
      <c r="F329" s="1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2"/>
      <c r="U329" s="12"/>
      <c r="V329" s="13"/>
      <c r="W329" s="12"/>
      <c r="X329" s="12"/>
      <c r="Y329" s="13"/>
      <c r="Z329" s="13"/>
      <c r="AA329" s="12"/>
      <c r="AB329" s="12"/>
      <c r="AC329" s="12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2"/>
      <c r="AO329" s="13"/>
      <c r="AP329" s="12"/>
      <c r="AQ329" s="12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50" t="str">
        <f t="shared" si="43"/>
        <v>ND</v>
      </c>
      <c r="BT329" s="57">
        <f t="shared" si="42"/>
        <v>0</v>
      </c>
      <c r="BU329" s="13">
        <v>2.4</v>
      </c>
      <c r="BV329" s="13"/>
      <c r="BW329" s="13"/>
      <c r="BX329" s="13"/>
      <c r="BY329" s="13"/>
      <c r="BZ329" s="13"/>
      <c r="CA329" s="12"/>
      <c r="CB329" s="13"/>
      <c r="CC329" s="13"/>
      <c r="CD329" s="13"/>
      <c r="CE329" s="13"/>
      <c r="CF329" s="13"/>
      <c r="CG329" s="4"/>
      <c r="CH329" s="4"/>
    </row>
    <row r="330" spans="1:86" ht="10.5" customHeight="1">
      <c r="A330" s="12"/>
      <c r="B330" s="20"/>
      <c r="C330" s="70"/>
      <c r="D330" s="21"/>
      <c r="E330" s="13"/>
      <c r="F330" s="1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2"/>
      <c r="U330" s="12"/>
      <c r="V330" s="13"/>
      <c r="W330" s="12"/>
      <c r="X330" s="12"/>
      <c r="Y330" s="13"/>
      <c r="Z330" s="13"/>
      <c r="AA330" s="12"/>
      <c r="AB330" s="12"/>
      <c r="AC330" s="12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2"/>
      <c r="AO330" s="13"/>
      <c r="AP330" s="12"/>
      <c r="AQ330" s="12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50" t="str">
        <f t="shared" si="43"/>
        <v> </v>
      </c>
      <c r="BU330" s="13"/>
      <c r="BV330" s="13"/>
      <c r="BW330" s="13"/>
      <c r="BX330" s="13"/>
      <c r="BY330" s="13"/>
      <c r="BZ330" s="13"/>
      <c r="CA330" s="12"/>
      <c r="CB330" s="13"/>
      <c r="CC330" s="13"/>
      <c r="CD330" s="13"/>
      <c r="CE330" s="13"/>
      <c r="CF330" s="13"/>
      <c r="CG330" s="4"/>
      <c r="CH330" s="4"/>
    </row>
    <row r="331" spans="1:86" ht="10.5" customHeight="1">
      <c r="A331" s="12" t="s">
        <v>183</v>
      </c>
      <c r="B331" s="20">
        <v>32827</v>
      </c>
      <c r="C331" s="70"/>
      <c r="D331" s="21"/>
      <c r="E331" s="13"/>
      <c r="F331" s="1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2"/>
      <c r="U331" s="12"/>
      <c r="V331" s="13"/>
      <c r="W331" s="12"/>
      <c r="X331" s="12"/>
      <c r="Y331" s="13"/>
      <c r="Z331" s="13"/>
      <c r="AA331" s="12"/>
      <c r="AB331" s="12"/>
      <c r="AC331" s="12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2"/>
      <c r="AO331" s="13"/>
      <c r="AP331" s="12"/>
      <c r="AQ331" s="12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50" t="str">
        <f t="shared" si="43"/>
        <v>ND</v>
      </c>
      <c r="BT331" s="57">
        <f t="shared" si="42"/>
        <v>0</v>
      </c>
      <c r="BU331" s="13">
        <v>3.2</v>
      </c>
      <c r="BV331" s="13"/>
      <c r="BW331" s="13"/>
      <c r="BX331" s="13"/>
      <c r="BY331" s="13"/>
      <c r="BZ331" s="13"/>
      <c r="CA331" s="12"/>
      <c r="CB331" s="13"/>
      <c r="CC331" s="13"/>
      <c r="CD331" s="13"/>
      <c r="CE331" s="13"/>
      <c r="CF331" s="13"/>
      <c r="CG331" s="4"/>
      <c r="CH331" s="4"/>
    </row>
    <row r="332" spans="1:86" ht="10.5" customHeight="1">
      <c r="A332" s="12"/>
      <c r="B332" s="20"/>
      <c r="C332" s="70"/>
      <c r="D332" s="21"/>
      <c r="E332" s="13"/>
      <c r="F332" s="1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2"/>
      <c r="U332" s="12"/>
      <c r="V332" s="13"/>
      <c r="W332" s="12"/>
      <c r="X332" s="12"/>
      <c r="Y332" s="13"/>
      <c r="Z332" s="13"/>
      <c r="AA332" s="12"/>
      <c r="AB332" s="12"/>
      <c r="AC332" s="12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2"/>
      <c r="AO332" s="13"/>
      <c r="AP332" s="12"/>
      <c r="AQ332" s="12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50" t="str">
        <f t="shared" si="43"/>
        <v> </v>
      </c>
      <c r="BU332" s="13"/>
      <c r="BV332" s="13"/>
      <c r="BW332" s="13"/>
      <c r="BX332" s="13"/>
      <c r="BY332" s="13"/>
      <c r="BZ332" s="13"/>
      <c r="CA332" s="12"/>
      <c r="CB332" s="13"/>
      <c r="CC332" s="13"/>
      <c r="CD332" s="13"/>
      <c r="CE332" s="13"/>
      <c r="CF332" s="13"/>
      <c r="CG332" s="4"/>
      <c r="CH332" s="4"/>
    </row>
    <row r="333" spans="1:86" ht="10.5" customHeight="1">
      <c r="A333" s="12" t="s">
        <v>184</v>
      </c>
      <c r="B333" s="20">
        <v>32827</v>
      </c>
      <c r="C333" s="70"/>
      <c r="D333" s="21"/>
      <c r="E333" s="13"/>
      <c r="F333" s="1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2"/>
      <c r="U333" s="12"/>
      <c r="V333" s="13"/>
      <c r="W333" s="12"/>
      <c r="X333" s="12"/>
      <c r="Y333" s="13"/>
      <c r="Z333" s="13"/>
      <c r="AA333" s="12"/>
      <c r="AB333" s="12"/>
      <c r="AC333" s="12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2"/>
      <c r="AO333" s="13"/>
      <c r="AP333" s="12"/>
      <c r="AQ333" s="12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50" t="str">
        <f t="shared" si="43"/>
        <v>ND</v>
      </c>
      <c r="BT333" s="57">
        <f t="shared" si="42"/>
        <v>0</v>
      </c>
      <c r="BU333" s="13">
        <v>4.2</v>
      </c>
      <c r="BV333" s="13"/>
      <c r="BW333" s="13"/>
      <c r="BX333" s="13"/>
      <c r="BY333" s="13"/>
      <c r="BZ333" s="13"/>
      <c r="CA333" s="12"/>
      <c r="CB333" s="13"/>
      <c r="CC333" s="13"/>
      <c r="CD333" s="13"/>
      <c r="CE333" s="13"/>
      <c r="CF333" s="13"/>
      <c r="CG333" s="4"/>
      <c r="CH333" s="4"/>
    </row>
    <row r="334" spans="1:86" ht="10.5" customHeight="1">
      <c r="A334" s="12"/>
      <c r="B334" s="20"/>
      <c r="C334" s="70"/>
      <c r="D334" s="21"/>
      <c r="E334" s="13"/>
      <c r="F334" s="1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2"/>
      <c r="U334" s="12"/>
      <c r="V334" s="13"/>
      <c r="W334" s="12"/>
      <c r="X334" s="12"/>
      <c r="Y334" s="13"/>
      <c r="Z334" s="13"/>
      <c r="AA334" s="12"/>
      <c r="AB334" s="12"/>
      <c r="AC334" s="12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2"/>
      <c r="AO334" s="13"/>
      <c r="AP334" s="12"/>
      <c r="AQ334" s="12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50" t="str">
        <f t="shared" si="43"/>
        <v> </v>
      </c>
      <c r="BU334" s="13"/>
      <c r="BV334" s="13"/>
      <c r="BW334" s="13"/>
      <c r="BX334" s="13"/>
      <c r="BY334" s="13"/>
      <c r="BZ334" s="13"/>
      <c r="CA334" s="12"/>
      <c r="CB334" s="13"/>
      <c r="CC334" s="13"/>
      <c r="CD334" s="13"/>
      <c r="CE334" s="13"/>
      <c r="CF334" s="13"/>
      <c r="CG334" s="4"/>
      <c r="CH334" s="4"/>
    </row>
    <row r="335" spans="1:86" ht="10.5" customHeight="1">
      <c r="A335" s="12" t="s">
        <v>185</v>
      </c>
      <c r="B335" s="20">
        <v>31782</v>
      </c>
      <c r="C335" s="70"/>
      <c r="D335" s="21"/>
      <c r="E335" s="13"/>
      <c r="F335" s="12"/>
      <c r="G335" s="13"/>
      <c r="H335" s="13">
        <v>24</v>
      </c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2">
        <v>93</v>
      </c>
      <c r="U335" s="12"/>
      <c r="V335" s="13"/>
      <c r="W335" s="12"/>
      <c r="X335" s="12"/>
      <c r="Y335" s="13"/>
      <c r="Z335" s="13"/>
      <c r="AA335" s="12"/>
      <c r="AB335" s="12"/>
      <c r="AC335" s="12"/>
      <c r="AD335" s="13"/>
      <c r="AE335" s="13"/>
      <c r="AF335" s="13"/>
      <c r="AG335" s="13"/>
      <c r="AH335" s="13">
        <v>35</v>
      </c>
      <c r="AI335" s="13">
        <v>23</v>
      </c>
      <c r="AJ335" s="13"/>
      <c r="AK335" s="13"/>
      <c r="AL335" s="13"/>
      <c r="AM335" s="13"/>
      <c r="AN335" s="12"/>
      <c r="AO335" s="13">
        <v>5</v>
      </c>
      <c r="AP335" s="12"/>
      <c r="AQ335" s="12"/>
      <c r="AR335" s="13"/>
      <c r="AS335" s="13"/>
      <c r="AT335" s="13">
        <v>25</v>
      </c>
      <c r="AU335" s="13"/>
      <c r="AV335" s="13"/>
      <c r="AW335" s="13"/>
      <c r="AX335" s="13"/>
      <c r="AY335" s="13"/>
      <c r="AZ335" s="13"/>
      <c r="BA335" s="13">
        <v>14</v>
      </c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>
        <v>18</v>
      </c>
      <c r="BS335" s="50">
        <f t="shared" si="43"/>
        <v>237</v>
      </c>
      <c r="BT335" s="57">
        <f t="shared" si="42"/>
        <v>8</v>
      </c>
      <c r="BU335" s="13"/>
      <c r="BV335" s="13"/>
      <c r="BW335" s="13"/>
      <c r="BX335" s="13"/>
      <c r="BY335" s="13"/>
      <c r="BZ335" s="13"/>
      <c r="CA335" s="12"/>
      <c r="CB335" s="13"/>
      <c r="CC335" s="13"/>
      <c r="CD335" s="13"/>
      <c r="CE335" s="13"/>
      <c r="CF335" s="13"/>
      <c r="CG335" s="4"/>
      <c r="CH335" s="4"/>
    </row>
    <row r="336" spans="1:86" ht="10.5" customHeight="1">
      <c r="A336" s="12" t="s">
        <v>185</v>
      </c>
      <c r="B336" s="20">
        <v>32827</v>
      </c>
      <c r="C336" s="70"/>
      <c r="D336" s="21"/>
      <c r="E336" s="13"/>
      <c r="F336" s="1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2"/>
      <c r="U336" s="12"/>
      <c r="V336" s="13"/>
      <c r="W336" s="12"/>
      <c r="X336" s="12"/>
      <c r="Y336" s="13"/>
      <c r="Z336" s="13"/>
      <c r="AA336" s="12"/>
      <c r="AB336" s="12"/>
      <c r="AC336" s="12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2"/>
      <c r="AO336" s="13"/>
      <c r="AP336" s="12"/>
      <c r="AQ336" s="12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50" t="str">
        <f t="shared" si="43"/>
        <v>ND</v>
      </c>
      <c r="BT336" s="57">
        <f t="shared" si="42"/>
        <v>0</v>
      </c>
      <c r="BU336" s="13">
        <v>10</v>
      </c>
      <c r="BV336" s="13"/>
      <c r="BW336" s="13"/>
      <c r="BX336" s="13"/>
      <c r="BY336" s="13"/>
      <c r="BZ336" s="13"/>
      <c r="CA336" s="12"/>
      <c r="CB336" s="13"/>
      <c r="CC336" s="13"/>
      <c r="CD336" s="13"/>
      <c r="CE336" s="13"/>
      <c r="CF336" s="13"/>
      <c r="CG336" s="4"/>
      <c r="CH336" s="4"/>
    </row>
    <row r="337" spans="1:86" ht="10.5" customHeight="1">
      <c r="A337" s="12"/>
      <c r="B337" s="20"/>
      <c r="C337" s="70"/>
      <c r="D337" s="21"/>
      <c r="E337" s="13"/>
      <c r="F337" s="1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2"/>
      <c r="U337" s="12"/>
      <c r="V337" s="13"/>
      <c r="W337" s="12"/>
      <c r="X337" s="12"/>
      <c r="Y337" s="13"/>
      <c r="Z337" s="13"/>
      <c r="AA337" s="12"/>
      <c r="AB337" s="12"/>
      <c r="AC337" s="12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2"/>
      <c r="AO337" s="13"/>
      <c r="AP337" s="12"/>
      <c r="AQ337" s="12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U337" s="13"/>
      <c r="BV337" s="13"/>
      <c r="BW337" s="13"/>
      <c r="BX337" s="13"/>
      <c r="BY337" s="13"/>
      <c r="BZ337" s="13"/>
      <c r="CA337" s="12"/>
      <c r="CB337" s="13"/>
      <c r="CC337" s="13"/>
      <c r="CD337" s="13"/>
      <c r="CE337" s="13"/>
      <c r="CF337" s="13"/>
      <c r="CG337" s="4"/>
      <c r="CH337" s="4"/>
    </row>
    <row r="338" spans="1:86" ht="10.5" customHeight="1">
      <c r="A338" s="12"/>
      <c r="B338" s="20"/>
      <c r="C338" s="70"/>
      <c r="D338" s="21"/>
      <c r="E338" s="13"/>
      <c r="F338" s="1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2"/>
      <c r="U338" s="12"/>
      <c r="V338" s="13"/>
      <c r="W338" s="12"/>
      <c r="X338" s="12"/>
      <c r="Y338" s="13"/>
      <c r="Z338" s="13"/>
      <c r="AA338" s="12"/>
      <c r="AB338" s="12"/>
      <c r="AC338" s="12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2"/>
      <c r="AO338" s="13"/>
      <c r="AP338" s="12"/>
      <c r="AQ338" s="12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U338" s="13"/>
      <c r="BV338" s="13"/>
      <c r="BW338" s="13"/>
      <c r="BX338" s="13"/>
      <c r="BY338" s="13"/>
      <c r="BZ338" s="13"/>
      <c r="CA338" s="12"/>
      <c r="CB338" s="13"/>
      <c r="CC338" s="13"/>
      <c r="CD338" s="13"/>
      <c r="CE338" s="13"/>
      <c r="CF338" s="13"/>
      <c r="CG338" s="4"/>
      <c r="CH338" s="4"/>
    </row>
    <row r="339" spans="1:94" ht="10.5" customHeight="1">
      <c r="A339" s="12" t="s">
        <v>186</v>
      </c>
      <c r="B339" s="20">
        <v>35534</v>
      </c>
      <c r="C339" s="70"/>
      <c r="D339" s="21" t="s">
        <v>118</v>
      </c>
      <c r="E339" s="13"/>
      <c r="F339" s="1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2"/>
      <c r="U339" s="12"/>
      <c r="V339" s="13"/>
      <c r="W339" s="12"/>
      <c r="X339" s="12"/>
      <c r="Y339" s="13"/>
      <c r="Z339" s="13"/>
      <c r="AA339" s="12"/>
      <c r="AB339" s="12"/>
      <c r="AC339" s="12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2"/>
      <c r="AO339" s="13"/>
      <c r="AP339" s="12"/>
      <c r="AQ339" s="12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50" t="str">
        <f>IF(COUNTA(A339)=1,IF(SUM(E339:BR339)=0,"ND",SUM(E339:BR339))," ")</f>
        <v>ND</v>
      </c>
      <c r="BT339" s="57">
        <f aca="true" t="shared" si="44" ref="BT339:BT356">COUNTA(E339:BR339)</f>
        <v>0</v>
      </c>
      <c r="BU339" s="13"/>
      <c r="BV339" s="13"/>
      <c r="BW339" s="13"/>
      <c r="BX339" s="13"/>
      <c r="BY339" s="13"/>
      <c r="BZ339" s="13"/>
      <c r="CA339" s="12"/>
      <c r="CB339" s="13"/>
      <c r="CC339" s="13"/>
      <c r="CD339" s="13"/>
      <c r="CE339" s="13"/>
      <c r="CF339" s="13"/>
      <c r="CG339" s="4"/>
      <c r="CH339" s="4"/>
      <c r="CJ339" s="38">
        <v>5.9</v>
      </c>
      <c r="CK339" s="40">
        <v>6.1</v>
      </c>
      <c r="CL339" s="40">
        <v>548</v>
      </c>
      <c r="CM339" s="38">
        <v>7.45</v>
      </c>
      <c r="CN339" s="72"/>
      <c r="CO339" s="72"/>
      <c r="CP339" s="72"/>
    </row>
    <row r="340" spans="1:94" ht="10.5" customHeight="1">
      <c r="A340" s="12" t="s">
        <v>186</v>
      </c>
      <c r="B340" s="20">
        <v>35628</v>
      </c>
      <c r="C340" s="70"/>
      <c r="D340" s="21" t="s">
        <v>118</v>
      </c>
      <c r="E340" s="13"/>
      <c r="F340" s="1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2"/>
      <c r="U340" s="12"/>
      <c r="V340" s="13"/>
      <c r="W340" s="12"/>
      <c r="X340" s="12"/>
      <c r="Y340" s="13"/>
      <c r="Z340" s="13"/>
      <c r="AA340" s="12"/>
      <c r="AB340" s="12"/>
      <c r="AC340" s="12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2"/>
      <c r="AO340" s="13"/>
      <c r="AP340" s="12"/>
      <c r="AQ340" s="12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50" t="str">
        <f>IF(COUNTA(A340)=1,IF(SUM(E340:BR340)=0,"ND",SUM(E340:BR340))," ")</f>
        <v>ND</v>
      </c>
      <c r="BT340" s="57">
        <f t="shared" si="44"/>
        <v>0</v>
      </c>
      <c r="BU340" s="13">
        <v>2.8</v>
      </c>
      <c r="BV340" s="13" t="s">
        <v>120</v>
      </c>
      <c r="BW340" s="13">
        <v>2.2</v>
      </c>
      <c r="BX340" s="13">
        <v>2</v>
      </c>
      <c r="BY340" s="13" t="s">
        <v>121</v>
      </c>
      <c r="BZ340" s="13"/>
      <c r="CA340" s="12">
        <v>0.17</v>
      </c>
      <c r="CB340" s="13" t="s">
        <v>121</v>
      </c>
      <c r="CC340" s="13">
        <v>0.52</v>
      </c>
      <c r="CD340" s="13" t="s">
        <v>121</v>
      </c>
      <c r="CE340" s="13" t="s">
        <v>120</v>
      </c>
      <c r="CF340" s="13">
        <v>0.013</v>
      </c>
      <c r="CG340" s="4"/>
      <c r="CH340" s="4"/>
      <c r="CJ340" s="38">
        <v>5.6</v>
      </c>
      <c r="CK340" s="40" t="s">
        <v>120</v>
      </c>
      <c r="CL340" s="40">
        <v>1788</v>
      </c>
      <c r="CM340" s="38">
        <v>7.96</v>
      </c>
      <c r="CN340" s="72"/>
      <c r="CO340" s="72"/>
      <c r="CP340" s="72"/>
    </row>
    <row r="341" spans="1:94" ht="10.5" customHeight="1">
      <c r="A341" s="12" t="s">
        <v>186</v>
      </c>
      <c r="B341" s="20">
        <v>35713</v>
      </c>
      <c r="C341" s="70"/>
      <c r="D341" s="21" t="s">
        <v>118</v>
      </c>
      <c r="E341" s="13"/>
      <c r="F341" s="1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2"/>
      <c r="U341" s="12"/>
      <c r="V341" s="13"/>
      <c r="W341" s="12"/>
      <c r="X341" s="12"/>
      <c r="Y341" s="13"/>
      <c r="Z341" s="13"/>
      <c r="AA341" s="12"/>
      <c r="AB341" s="12"/>
      <c r="AC341" s="12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2"/>
      <c r="AO341" s="13"/>
      <c r="AP341" s="12"/>
      <c r="AQ341" s="12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>
        <v>4</v>
      </c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50">
        <f>IF(COUNTA(A341)=1,IF(SUM(E341:BR341)=0,"ND",SUM(E341:BR341))," ")</f>
        <v>4</v>
      </c>
      <c r="BT341" s="57">
        <f t="shared" si="44"/>
        <v>1</v>
      </c>
      <c r="BU341" s="13">
        <v>190</v>
      </c>
      <c r="BV341" s="13" t="s">
        <v>120</v>
      </c>
      <c r="BW341" s="13">
        <v>5.7</v>
      </c>
      <c r="BX341" s="13">
        <v>1100</v>
      </c>
      <c r="BY341" s="13">
        <v>1400</v>
      </c>
      <c r="BZ341" s="13"/>
      <c r="CA341" s="12">
        <v>710</v>
      </c>
      <c r="CB341" s="13">
        <v>200</v>
      </c>
      <c r="CC341" s="13">
        <v>29</v>
      </c>
      <c r="CD341" s="13">
        <v>0.83</v>
      </c>
      <c r="CE341" s="13" t="s">
        <v>120</v>
      </c>
      <c r="CF341" s="13">
        <v>4.5</v>
      </c>
      <c r="CG341" s="4"/>
      <c r="CH341" s="4"/>
      <c r="CJ341" s="38">
        <v>0.2</v>
      </c>
      <c r="CK341" s="40" t="s">
        <v>187</v>
      </c>
      <c r="CL341" s="40">
        <v>708</v>
      </c>
      <c r="CM341" s="38">
        <v>7.31</v>
      </c>
      <c r="CN341" s="72"/>
      <c r="CO341" s="72"/>
      <c r="CP341" s="72"/>
    </row>
    <row r="342" spans="1:94" ht="10.5" customHeight="1">
      <c r="A342" s="12"/>
      <c r="B342" s="20"/>
      <c r="C342" s="70"/>
      <c r="D342" s="21"/>
      <c r="E342" s="13"/>
      <c r="F342" s="1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2"/>
      <c r="U342" s="12"/>
      <c r="V342" s="13"/>
      <c r="W342" s="12"/>
      <c r="X342" s="12"/>
      <c r="Y342" s="13"/>
      <c r="Z342" s="13"/>
      <c r="AA342" s="12"/>
      <c r="AB342" s="12"/>
      <c r="AC342" s="12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2"/>
      <c r="AO342" s="13"/>
      <c r="AP342" s="12"/>
      <c r="AQ342" s="12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U342" s="13"/>
      <c r="BV342" s="13"/>
      <c r="BW342" s="13"/>
      <c r="BX342" s="13"/>
      <c r="BY342" s="13"/>
      <c r="BZ342" s="13"/>
      <c r="CA342" s="12"/>
      <c r="CB342" s="13"/>
      <c r="CC342" s="13"/>
      <c r="CD342" s="13"/>
      <c r="CE342" s="13"/>
      <c r="CF342" s="13"/>
      <c r="CG342" s="4"/>
      <c r="CH342" s="4"/>
      <c r="CJ342" s="38"/>
      <c r="CK342" s="40"/>
      <c r="CL342" s="40"/>
      <c r="CM342" s="38"/>
      <c r="CN342" s="72"/>
      <c r="CO342" s="72"/>
      <c r="CP342" s="72"/>
    </row>
    <row r="343" spans="1:86" ht="10.5" customHeight="1">
      <c r="A343" s="12"/>
      <c r="B343" s="20"/>
      <c r="C343" s="70"/>
      <c r="D343" s="21"/>
      <c r="E343" s="13"/>
      <c r="F343" s="1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2"/>
      <c r="U343" s="12"/>
      <c r="V343" s="13"/>
      <c r="W343" s="12"/>
      <c r="X343" s="12"/>
      <c r="Y343" s="13"/>
      <c r="Z343" s="13"/>
      <c r="AA343" s="12"/>
      <c r="AB343" s="12"/>
      <c r="AC343" s="12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2"/>
      <c r="AO343" s="13"/>
      <c r="AP343" s="12"/>
      <c r="AQ343" s="12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U343" s="13"/>
      <c r="BV343" s="13"/>
      <c r="BW343" s="13"/>
      <c r="BX343" s="13"/>
      <c r="BY343" s="13"/>
      <c r="BZ343" s="13"/>
      <c r="CA343" s="12"/>
      <c r="CB343" s="13"/>
      <c r="CC343" s="13"/>
      <c r="CD343" s="13"/>
      <c r="CE343" s="13"/>
      <c r="CF343" s="13"/>
      <c r="CG343" s="4"/>
      <c r="CH343" s="4"/>
    </row>
    <row r="344" spans="1:94" ht="10.5" customHeight="1">
      <c r="A344" s="12" t="s">
        <v>188</v>
      </c>
      <c r="B344" s="20">
        <v>35534</v>
      </c>
      <c r="C344" s="70"/>
      <c r="D344" s="21" t="s">
        <v>118</v>
      </c>
      <c r="E344" s="13"/>
      <c r="F344" s="1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2"/>
      <c r="U344" s="12"/>
      <c r="V344" s="13"/>
      <c r="W344" s="12"/>
      <c r="X344" s="12"/>
      <c r="Y344" s="13"/>
      <c r="Z344" s="13"/>
      <c r="AA344" s="12"/>
      <c r="AB344" s="12"/>
      <c r="AC344" s="12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2"/>
      <c r="AO344" s="13"/>
      <c r="AP344" s="12"/>
      <c r="AQ344" s="12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50" t="str">
        <f aca="true" t="shared" si="45" ref="BS344:BS349">IF(COUNTA(A344)=1,IF(SUM(E344:BR344)=0,"ND",SUM(E344:BR344))," ")</f>
        <v>ND</v>
      </c>
      <c r="BT344" s="57">
        <f t="shared" si="44"/>
        <v>0</v>
      </c>
      <c r="BU344" s="13"/>
      <c r="BV344" s="13"/>
      <c r="BW344" s="13"/>
      <c r="BX344" s="13"/>
      <c r="BY344" s="13"/>
      <c r="BZ344" s="13"/>
      <c r="CA344" s="12"/>
      <c r="CB344" s="13"/>
      <c r="CC344" s="13"/>
      <c r="CD344" s="13"/>
      <c r="CE344" s="13"/>
      <c r="CF344" s="13"/>
      <c r="CG344" s="4"/>
      <c r="CH344" s="4"/>
      <c r="CJ344" s="38">
        <v>4.2</v>
      </c>
      <c r="CK344" s="40">
        <v>20.9</v>
      </c>
      <c r="CL344" s="40">
        <v>549</v>
      </c>
      <c r="CM344" s="38">
        <v>7.86</v>
      </c>
      <c r="CN344" s="72"/>
      <c r="CO344" s="72"/>
      <c r="CP344" s="72"/>
    </row>
    <row r="345" spans="1:94" ht="10.5" customHeight="1">
      <c r="A345" s="12" t="s">
        <v>188</v>
      </c>
      <c r="B345" s="20">
        <v>35628</v>
      </c>
      <c r="C345" s="70"/>
      <c r="D345" s="21" t="s">
        <v>118</v>
      </c>
      <c r="E345" s="13"/>
      <c r="F345" s="1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2"/>
      <c r="U345" s="12"/>
      <c r="V345" s="13"/>
      <c r="W345" s="12"/>
      <c r="X345" s="12"/>
      <c r="Y345" s="13"/>
      <c r="Z345" s="13"/>
      <c r="AA345" s="12"/>
      <c r="AB345" s="12"/>
      <c r="AC345" s="12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2"/>
      <c r="AO345" s="13"/>
      <c r="AP345" s="12"/>
      <c r="AQ345" s="12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>
        <v>0.6</v>
      </c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50">
        <f t="shared" si="45"/>
        <v>0.6</v>
      </c>
      <c r="BT345" s="57">
        <f t="shared" si="44"/>
        <v>1</v>
      </c>
      <c r="BU345" s="13">
        <v>130</v>
      </c>
      <c r="BV345" s="13" t="s">
        <v>120</v>
      </c>
      <c r="BW345" s="13">
        <v>4.7</v>
      </c>
      <c r="BX345" s="13">
        <v>420</v>
      </c>
      <c r="BY345" s="13">
        <v>290</v>
      </c>
      <c r="BZ345" s="13"/>
      <c r="CA345" s="12">
        <v>470</v>
      </c>
      <c r="CB345" s="13">
        <v>260</v>
      </c>
      <c r="CC345" s="13">
        <v>28</v>
      </c>
      <c r="CD345" s="13">
        <v>0.72</v>
      </c>
      <c r="CE345" s="13" t="s">
        <v>120</v>
      </c>
      <c r="CF345" s="13">
        <v>0.85</v>
      </c>
      <c r="CG345" s="4"/>
      <c r="CH345" s="4"/>
      <c r="CJ345" s="38">
        <v>0.5</v>
      </c>
      <c r="CK345" s="40" t="s">
        <v>120</v>
      </c>
      <c r="CL345" s="40">
        <v>660</v>
      </c>
      <c r="CM345" s="38">
        <v>7.25</v>
      </c>
      <c r="CN345" s="72"/>
      <c r="CO345" s="72"/>
      <c r="CP345" s="72"/>
    </row>
    <row r="346" spans="1:94" ht="10.5" customHeight="1">
      <c r="A346" s="12" t="s">
        <v>188</v>
      </c>
      <c r="B346" s="20">
        <v>35713</v>
      </c>
      <c r="C346" s="70"/>
      <c r="D346" s="21" t="s">
        <v>118</v>
      </c>
      <c r="E346" s="13"/>
      <c r="F346" s="1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2"/>
      <c r="U346" s="12"/>
      <c r="V346" s="13"/>
      <c r="W346" s="12"/>
      <c r="X346" s="12"/>
      <c r="Y346" s="13"/>
      <c r="Z346" s="13"/>
      <c r="AA346" s="12"/>
      <c r="AB346" s="12"/>
      <c r="AC346" s="12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2"/>
      <c r="AO346" s="13"/>
      <c r="AP346" s="12"/>
      <c r="AQ346" s="12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>
        <v>1</v>
      </c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50">
        <f t="shared" si="45"/>
        <v>1</v>
      </c>
      <c r="BT346" s="57">
        <f t="shared" si="44"/>
        <v>1</v>
      </c>
      <c r="BU346" s="13">
        <v>23</v>
      </c>
      <c r="BV346" s="13" t="s">
        <v>120</v>
      </c>
      <c r="BW346" s="13">
        <v>0.66</v>
      </c>
      <c r="BX346" s="13">
        <v>52</v>
      </c>
      <c r="BY346" s="13">
        <v>46</v>
      </c>
      <c r="BZ346" s="13"/>
      <c r="CA346" s="12">
        <v>92</v>
      </c>
      <c r="CB346" s="13">
        <v>31</v>
      </c>
      <c r="CC346" s="13">
        <v>3.7</v>
      </c>
      <c r="CD346" s="13">
        <v>0.13</v>
      </c>
      <c r="CE346" s="13" t="s">
        <v>120</v>
      </c>
      <c r="CF346" s="13">
        <v>0.17</v>
      </c>
      <c r="CG346" s="4"/>
      <c r="CH346" s="4"/>
      <c r="CJ346" s="38">
        <v>2.1</v>
      </c>
      <c r="CK346" s="40">
        <v>198</v>
      </c>
      <c r="CL346" s="40">
        <v>572</v>
      </c>
      <c r="CM346" s="38">
        <v>7.4</v>
      </c>
      <c r="CN346" s="72"/>
      <c r="CO346" s="72"/>
      <c r="CP346" s="72"/>
    </row>
    <row r="347" spans="1:109" ht="10.5" customHeight="1">
      <c r="A347" s="12" t="s">
        <v>188</v>
      </c>
      <c r="B347" s="20">
        <v>36031</v>
      </c>
      <c r="C347" s="70">
        <v>9825494</v>
      </c>
      <c r="D347" s="21" t="s">
        <v>118</v>
      </c>
      <c r="E347" s="13"/>
      <c r="F347" s="1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2"/>
      <c r="U347" s="12"/>
      <c r="V347" s="13"/>
      <c r="W347" s="12"/>
      <c r="X347" s="12"/>
      <c r="Y347" s="13"/>
      <c r="Z347" s="13"/>
      <c r="AA347" s="12"/>
      <c r="AB347" s="12"/>
      <c r="AC347" s="12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2"/>
      <c r="AO347" s="13"/>
      <c r="AP347" s="12"/>
      <c r="AQ347" s="12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50" t="str">
        <f t="shared" si="45"/>
        <v>ND</v>
      </c>
      <c r="BT347" s="57">
        <f t="shared" si="44"/>
        <v>0</v>
      </c>
      <c r="BU347" s="13">
        <v>1.6</v>
      </c>
      <c r="BV347" s="13" t="s">
        <v>120</v>
      </c>
      <c r="BW347" s="13" t="s">
        <v>121</v>
      </c>
      <c r="BX347" s="13">
        <v>0.5</v>
      </c>
      <c r="BY347" s="13" t="s">
        <v>121</v>
      </c>
      <c r="BZ347" s="13"/>
      <c r="CA347" s="12" t="s">
        <v>120</v>
      </c>
      <c r="CB347" s="13" t="s">
        <v>121</v>
      </c>
      <c r="CC347" s="13">
        <v>0.32</v>
      </c>
      <c r="CD347" s="13" t="s">
        <v>121</v>
      </c>
      <c r="CE347" s="13" t="s">
        <v>120</v>
      </c>
      <c r="CF347" s="13">
        <v>0.055</v>
      </c>
      <c r="CG347" s="4"/>
      <c r="CH347" s="4"/>
      <c r="CJ347" s="38">
        <v>2.2</v>
      </c>
      <c r="CK347" s="40">
        <v>22.5</v>
      </c>
      <c r="CL347" s="40">
        <v>812</v>
      </c>
      <c r="CM347" s="38">
        <v>9.34</v>
      </c>
      <c r="CN347" s="72"/>
      <c r="CO347" s="72"/>
      <c r="CP347" s="72"/>
      <c r="CS347" s="6" t="s">
        <v>120</v>
      </c>
      <c r="CT347" s="6">
        <v>2.8</v>
      </c>
      <c r="CU347" s="6">
        <v>780</v>
      </c>
      <c r="CV347" s="6">
        <v>1.7</v>
      </c>
      <c r="CW347" s="6" t="s">
        <v>121</v>
      </c>
      <c r="CY347" s="6" t="s">
        <v>121</v>
      </c>
      <c r="DA347" s="6">
        <v>1.2</v>
      </c>
      <c r="DC347" s="6">
        <v>0.03</v>
      </c>
      <c r="DD347" s="6" t="s">
        <v>120</v>
      </c>
      <c r="DE347" s="66">
        <v>0.09</v>
      </c>
    </row>
    <row r="348" spans="1:94" ht="10.5" customHeight="1">
      <c r="A348" s="12" t="s">
        <v>188</v>
      </c>
      <c r="B348" s="20">
        <v>36075</v>
      </c>
      <c r="C348" s="70">
        <v>9831656</v>
      </c>
      <c r="D348" s="21" t="s">
        <v>118</v>
      </c>
      <c r="E348" s="13"/>
      <c r="F348" s="1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2"/>
      <c r="U348" s="12"/>
      <c r="V348" s="13"/>
      <c r="W348" s="12"/>
      <c r="X348" s="12"/>
      <c r="Y348" s="13"/>
      <c r="Z348" s="13"/>
      <c r="AA348" s="12"/>
      <c r="AB348" s="12"/>
      <c r="AC348" s="12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2"/>
      <c r="AO348" s="13"/>
      <c r="AP348" s="12"/>
      <c r="AQ348" s="12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50" t="str">
        <f t="shared" si="45"/>
        <v>ND</v>
      </c>
      <c r="BT348" s="57">
        <f t="shared" si="44"/>
        <v>0</v>
      </c>
      <c r="BU348" s="13"/>
      <c r="BV348" s="13"/>
      <c r="BW348" s="13"/>
      <c r="BX348" s="13"/>
      <c r="BY348" s="13"/>
      <c r="BZ348" s="13"/>
      <c r="CA348" s="12"/>
      <c r="CB348" s="13"/>
      <c r="CC348" s="13"/>
      <c r="CD348" s="13"/>
      <c r="CE348" s="13"/>
      <c r="CF348" s="13"/>
      <c r="CG348" s="4"/>
      <c r="CH348" s="4"/>
      <c r="CJ348" s="38">
        <v>4.8</v>
      </c>
      <c r="CK348" s="40" t="s">
        <v>120</v>
      </c>
      <c r="CL348" s="40">
        <v>833</v>
      </c>
      <c r="CM348" s="38">
        <v>7.47</v>
      </c>
      <c r="CN348" s="72"/>
      <c r="CO348" s="72"/>
      <c r="CP348" s="72"/>
    </row>
    <row r="349" spans="1:94" ht="10.5" customHeight="1">
      <c r="A349" s="12" t="s">
        <v>188</v>
      </c>
      <c r="B349" s="20">
        <v>36242</v>
      </c>
      <c r="C349" s="70">
        <v>9905834</v>
      </c>
      <c r="D349" s="21" t="s">
        <v>118</v>
      </c>
      <c r="E349" s="13"/>
      <c r="F349" s="1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2"/>
      <c r="U349" s="12"/>
      <c r="V349" s="13"/>
      <c r="W349" s="12"/>
      <c r="X349" s="12"/>
      <c r="Y349" s="13"/>
      <c r="Z349" s="13"/>
      <c r="AA349" s="12"/>
      <c r="AB349" s="12"/>
      <c r="AC349" s="12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2"/>
      <c r="AO349" s="13"/>
      <c r="AP349" s="12"/>
      <c r="AQ349" s="12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50" t="str">
        <f t="shared" si="45"/>
        <v>ND</v>
      </c>
      <c r="BT349" s="57">
        <f t="shared" si="44"/>
        <v>0</v>
      </c>
      <c r="BU349" s="13"/>
      <c r="BV349" s="13"/>
      <c r="BW349" s="13"/>
      <c r="BX349" s="13"/>
      <c r="BY349" s="13"/>
      <c r="BZ349" s="13"/>
      <c r="CA349" s="12"/>
      <c r="CB349" s="13"/>
      <c r="CC349" s="13"/>
      <c r="CD349" s="13"/>
      <c r="CE349" s="13"/>
      <c r="CF349" s="13"/>
      <c r="CG349" s="4"/>
      <c r="CH349" s="4"/>
      <c r="CJ349" s="38"/>
      <c r="CK349" s="40"/>
      <c r="CL349" s="40"/>
      <c r="CM349" s="38"/>
      <c r="CN349" s="72"/>
      <c r="CO349" s="72"/>
      <c r="CP349" s="72"/>
    </row>
    <row r="350" spans="1:94" ht="10.5" customHeight="1">
      <c r="A350" s="12" t="s">
        <v>188</v>
      </c>
      <c r="B350" s="20">
        <v>36663</v>
      </c>
      <c r="C350" s="70">
        <v>200012219</v>
      </c>
      <c r="D350" s="21" t="s">
        <v>118</v>
      </c>
      <c r="E350" s="13"/>
      <c r="F350" s="1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2"/>
      <c r="U350" s="12"/>
      <c r="V350" s="13"/>
      <c r="W350" s="12"/>
      <c r="X350" s="12"/>
      <c r="Y350" s="13"/>
      <c r="Z350" s="13"/>
      <c r="AA350" s="12"/>
      <c r="AB350" s="12"/>
      <c r="AC350" s="12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2"/>
      <c r="AO350" s="13"/>
      <c r="AP350" s="12"/>
      <c r="AQ350" s="12"/>
      <c r="AR350" s="13"/>
      <c r="AS350" s="13"/>
      <c r="AT350" s="13"/>
      <c r="AU350" s="13"/>
      <c r="AV350" s="13"/>
      <c r="AW350" s="13">
        <v>1</v>
      </c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>
        <v>2</v>
      </c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50">
        <f>IF(COUNTA(A350)=1,IF(SUM(E350:BR350)=0,"ND",SUM(E350:BR350))," ")</f>
        <v>3</v>
      </c>
      <c r="BT350" s="57">
        <f>COUNTA(E350:BR350)</f>
        <v>2</v>
      </c>
      <c r="BU350" s="13"/>
      <c r="BV350" s="13"/>
      <c r="BW350" s="13"/>
      <c r="BX350" s="13"/>
      <c r="BY350" s="13"/>
      <c r="BZ350" s="13"/>
      <c r="CA350" s="12"/>
      <c r="CB350" s="13"/>
      <c r="CC350" s="13"/>
      <c r="CD350" s="13"/>
      <c r="CE350" s="13"/>
      <c r="CF350" s="13"/>
      <c r="CG350" s="4"/>
      <c r="CH350" s="4"/>
      <c r="CJ350" s="38">
        <v>2.6</v>
      </c>
      <c r="CK350" s="40"/>
      <c r="CL350" s="40">
        <v>577</v>
      </c>
      <c r="CM350" s="38">
        <v>9.82</v>
      </c>
      <c r="CN350" s="72"/>
      <c r="CO350" s="72"/>
      <c r="CP350" s="72"/>
    </row>
    <row r="351" spans="1:86" ht="10.5" customHeight="1">
      <c r="A351" s="12"/>
      <c r="B351" s="20"/>
      <c r="C351" s="70"/>
      <c r="D351" s="21"/>
      <c r="E351" s="13"/>
      <c r="F351" s="1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2"/>
      <c r="U351" s="12"/>
      <c r="V351" s="13"/>
      <c r="W351" s="12"/>
      <c r="X351" s="12"/>
      <c r="Y351" s="13"/>
      <c r="Z351" s="13"/>
      <c r="AA351" s="12"/>
      <c r="AB351" s="12"/>
      <c r="AC351" s="12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2"/>
      <c r="AO351" s="13"/>
      <c r="AP351" s="12"/>
      <c r="AQ351" s="12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U351" s="13"/>
      <c r="BV351" s="13"/>
      <c r="BW351" s="13"/>
      <c r="BX351" s="13"/>
      <c r="BY351" s="13"/>
      <c r="BZ351" s="13"/>
      <c r="CA351" s="12"/>
      <c r="CB351" s="13"/>
      <c r="CC351" s="13"/>
      <c r="CD351" s="13"/>
      <c r="CE351" s="13"/>
      <c r="CF351" s="13"/>
      <c r="CG351" s="4"/>
      <c r="CH351" s="4"/>
    </row>
    <row r="352" spans="1:94" ht="10.5" customHeight="1">
      <c r="A352" s="12" t="s">
        <v>189</v>
      </c>
      <c r="B352" s="20">
        <v>35534</v>
      </c>
      <c r="C352" s="70"/>
      <c r="D352" s="21" t="s">
        <v>118</v>
      </c>
      <c r="E352" s="13"/>
      <c r="F352" s="1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2"/>
      <c r="U352" s="12"/>
      <c r="V352" s="13"/>
      <c r="W352" s="12"/>
      <c r="X352" s="12"/>
      <c r="Y352" s="13"/>
      <c r="Z352" s="13"/>
      <c r="AA352" s="12"/>
      <c r="AB352" s="12"/>
      <c r="AC352" s="12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2"/>
      <c r="AO352" s="13"/>
      <c r="AP352" s="12"/>
      <c r="AQ352" s="12"/>
      <c r="AR352" s="13"/>
      <c r="AS352" s="13"/>
      <c r="AT352" s="13"/>
      <c r="AU352" s="13"/>
      <c r="AV352" s="13"/>
      <c r="AW352" s="13">
        <v>5.2</v>
      </c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>
        <v>5.8</v>
      </c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50">
        <f aca="true" t="shared" si="46" ref="BS352:BS357">IF(COUNTA(A352)=1,IF(SUM(E352:BR352)=0,"ND",SUM(E352:BR352))," ")</f>
        <v>11</v>
      </c>
      <c r="BT352" s="57">
        <f t="shared" si="44"/>
        <v>2</v>
      </c>
      <c r="BU352" s="13"/>
      <c r="BV352" s="13"/>
      <c r="BW352" s="13"/>
      <c r="BX352" s="13"/>
      <c r="BY352" s="13"/>
      <c r="BZ352" s="13"/>
      <c r="CA352" s="12"/>
      <c r="CB352" s="13"/>
      <c r="CC352" s="13"/>
      <c r="CD352" s="13"/>
      <c r="CE352" s="13"/>
      <c r="CF352" s="13"/>
      <c r="CG352" s="4"/>
      <c r="CH352" s="4"/>
      <c r="CJ352" s="38">
        <v>4.2</v>
      </c>
      <c r="CK352" s="40">
        <v>12.4</v>
      </c>
      <c r="CL352" s="40">
        <v>565</v>
      </c>
      <c r="CM352" s="38">
        <v>7.43</v>
      </c>
      <c r="CN352" s="72"/>
      <c r="CO352" s="72"/>
      <c r="CP352" s="72"/>
    </row>
    <row r="353" spans="1:94" ht="10.5" customHeight="1">
      <c r="A353" s="12" t="s">
        <v>189</v>
      </c>
      <c r="B353" s="20">
        <v>35628</v>
      </c>
      <c r="C353" s="70"/>
      <c r="D353" s="21" t="s">
        <v>118</v>
      </c>
      <c r="E353" s="13"/>
      <c r="F353" s="1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2"/>
      <c r="U353" s="12"/>
      <c r="V353" s="13"/>
      <c r="W353" s="12"/>
      <c r="X353" s="12"/>
      <c r="Y353" s="13"/>
      <c r="Z353" s="13"/>
      <c r="AA353" s="12"/>
      <c r="AB353" s="12"/>
      <c r="AC353" s="12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2"/>
      <c r="AO353" s="13"/>
      <c r="AP353" s="12"/>
      <c r="AQ353" s="12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50" t="str">
        <f t="shared" si="46"/>
        <v>ND</v>
      </c>
      <c r="BT353" s="57">
        <f t="shared" si="44"/>
        <v>0</v>
      </c>
      <c r="BU353" s="13">
        <v>110</v>
      </c>
      <c r="BV353" s="13" t="s">
        <v>120</v>
      </c>
      <c r="BW353" s="13">
        <v>2.6</v>
      </c>
      <c r="BX353" s="13">
        <v>120</v>
      </c>
      <c r="BY353" s="13">
        <v>45</v>
      </c>
      <c r="BZ353" s="13"/>
      <c r="CA353" s="12">
        <v>250</v>
      </c>
      <c r="CB353" s="13">
        <v>3.5</v>
      </c>
      <c r="CC353" s="13">
        <v>38</v>
      </c>
      <c r="CD353" s="13">
        <v>0.13</v>
      </c>
      <c r="CE353" s="13" t="s">
        <v>120</v>
      </c>
      <c r="CF353" s="13">
        <v>0.3</v>
      </c>
      <c r="CG353" s="4"/>
      <c r="CH353" s="4"/>
      <c r="CJ353" s="38">
        <v>0.8</v>
      </c>
      <c r="CK353" s="40" t="s">
        <v>120</v>
      </c>
      <c r="CL353" s="40">
        <v>673</v>
      </c>
      <c r="CM353" s="38">
        <v>7.46</v>
      </c>
      <c r="CN353" s="72"/>
      <c r="CO353" s="72"/>
      <c r="CP353" s="72"/>
    </row>
    <row r="354" spans="1:94" ht="10.5" customHeight="1">
      <c r="A354" s="12" t="s">
        <v>189</v>
      </c>
      <c r="B354" s="20">
        <v>35713</v>
      </c>
      <c r="C354" s="70"/>
      <c r="D354" s="21" t="s">
        <v>118</v>
      </c>
      <c r="E354" s="13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2"/>
      <c r="U354" s="12"/>
      <c r="V354" s="13"/>
      <c r="W354" s="12"/>
      <c r="X354" s="12"/>
      <c r="Y354" s="13"/>
      <c r="Z354" s="13"/>
      <c r="AA354" s="12"/>
      <c r="AB354" s="12"/>
      <c r="AC354" s="12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2"/>
      <c r="AO354" s="13"/>
      <c r="AP354" s="12"/>
      <c r="AQ354" s="12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>
        <v>2.4</v>
      </c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50">
        <f t="shared" si="46"/>
        <v>2.4</v>
      </c>
      <c r="BT354" s="57">
        <f t="shared" si="44"/>
        <v>1</v>
      </c>
      <c r="BU354" s="13">
        <v>23</v>
      </c>
      <c r="BV354" s="13" t="s">
        <v>120</v>
      </c>
      <c r="BW354" s="13">
        <v>2.1</v>
      </c>
      <c r="BX354" s="13">
        <v>82</v>
      </c>
      <c r="BY354" s="13">
        <v>47</v>
      </c>
      <c r="BZ354" s="13"/>
      <c r="CA354" s="12">
        <v>95</v>
      </c>
      <c r="CB354" s="13">
        <v>140</v>
      </c>
      <c r="CC354" s="13">
        <v>3.2</v>
      </c>
      <c r="CD354" s="13">
        <v>0.5</v>
      </c>
      <c r="CE354" s="13" t="s">
        <v>120</v>
      </c>
      <c r="CF354" s="13">
        <v>0.18</v>
      </c>
      <c r="CG354" s="4"/>
      <c r="CH354" s="4"/>
      <c r="CJ354" s="38">
        <v>0.7</v>
      </c>
      <c r="CK354" s="40" t="s">
        <v>187</v>
      </c>
      <c r="CL354" s="40">
        <v>488</v>
      </c>
      <c r="CM354" s="38">
        <v>7.35</v>
      </c>
      <c r="CN354" s="72"/>
      <c r="CO354" s="72"/>
      <c r="CP354" s="72"/>
    </row>
    <row r="355" spans="1:109" ht="10.5" customHeight="1">
      <c r="A355" s="12" t="s">
        <v>189</v>
      </c>
      <c r="B355" s="20">
        <v>36031</v>
      </c>
      <c r="C355" s="70">
        <v>9825495</v>
      </c>
      <c r="D355" s="21" t="s">
        <v>118</v>
      </c>
      <c r="E355" s="13"/>
      <c r="F355" s="1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2"/>
      <c r="U355" s="12"/>
      <c r="V355" s="13"/>
      <c r="W355" s="12"/>
      <c r="X355" s="12"/>
      <c r="Y355" s="13"/>
      <c r="Z355" s="13"/>
      <c r="AA355" s="12"/>
      <c r="AB355" s="12"/>
      <c r="AC355" s="12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2"/>
      <c r="AO355" s="13"/>
      <c r="AP355" s="12"/>
      <c r="AQ355" s="12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>
        <v>1.1</v>
      </c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50">
        <f t="shared" si="46"/>
        <v>1.1</v>
      </c>
      <c r="BT355" s="57">
        <f t="shared" si="44"/>
        <v>1</v>
      </c>
      <c r="BU355" s="13">
        <v>9.5</v>
      </c>
      <c r="BV355" s="13" t="s">
        <v>120</v>
      </c>
      <c r="BW355" s="13" t="s">
        <v>121</v>
      </c>
      <c r="BX355" s="13">
        <v>0.58</v>
      </c>
      <c r="BY355" s="13" t="s">
        <v>121</v>
      </c>
      <c r="BZ355" s="13"/>
      <c r="CA355" s="12" t="s">
        <v>120</v>
      </c>
      <c r="CB355" s="13" t="s">
        <v>121</v>
      </c>
      <c r="CC355" s="13">
        <v>3.3</v>
      </c>
      <c r="CD355" s="13" t="s">
        <v>121</v>
      </c>
      <c r="CE355" s="13" t="s">
        <v>120</v>
      </c>
      <c r="CF355" s="13" t="s">
        <v>121</v>
      </c>
      <c r="CG355" s="4"/>
      <c r="CH355" s="4"/>
      <c r="CJ355" s="38">
        <v>4.7</v>
      </c>
      <c r="CK355" s="40">
        <v>43.7</v>
      </c>
      <c r="CL355" s="40">
        <v>760</v>
      </c>
      <c r="CM355" s="38">
        <v>8.07</v>
      </c>
      <c r="CN355" s="72"/>
      <c r="CO355" s="72"/>
      <c r="CP355" s="72"/>
      <c r="CS355" s="6">
        <v>350</v>
      </c>
      <c r="CT355" s="6">
        <v>280</v>
      </c>
      <c r="CU355" s="6">
        <v>410</v>
      </c>
      <c r="CV355" s="6">
        <v>3</v>
      </c>
      <c r="CW355" s="6" t="s">
        <v>121</v>
      </c>
      <c r="CY355" s="6" t="s">
        <v>121</v>
      </c>
      <c r="DA355" s="6">
        <v>0.05</v>
      </c>
      <c r="DC355" s="6" t="s">
        <v>121</v>
      </c>
      <c r="DD355" s="6" t="s">
        <v>120</v>
      </c>
      <c r="DE355" s="66">
        <v>0.155</v>
      </c>
    </row>
    <row r="356" spans="1:86" ht="10.5" customHeight="1">
      <c r="A356" s="12" t="s">
        <v>189</v>
      </c>
      <c r="B356" s="20">
        <v>36242</v>
      </c>
      <c r="C356" s="70">
        <v>9905833</v>
      </c>
      <c r="D356" s="21" t="s">
        <v>118</v>
      </c>
      <c r="E356" s="13"/>
      <c r="F356" s="1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2"/>
      <c r="U356" s="12"/>
      <c r="V356" s="13"/>
      <c r="W356" s="12"/>
      <c r="X356" s="12"/>
      <c r="Y356" s="13"/>
      <c r="Z356" s="13"/>
      <c r="AA356" s="12"/>
      <c r="AB356" s="12"/>
      <c r="AC356" s="12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2"/>
      <c r="AO356" s="13"/>
      <c r="AP356" s="12"/>
      <c r="AQ356" s="12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50" t="str">
        <f t="shared" si="46"/>
        <v>ND</v>
      </c>
      <c r="BT356" s="57">
        <f t="shared" si="44"/>
        <v>0</v>
      </c>
      <c r="BU356" s="13"/>
      <c r="BV356" s="13"/>
      <c r="BW356" s="13"/>
      <c r="BX356" s="13"/>
      <c r="BY356" s="13"/>
      <c r="BZ356" s="13"/>
      <c r="CA356" s="12"/>
      <c r="CB356" s="13"/>
      <c r="CC356" s="13"/>
      <c r="CD356" s="13"/>
      <c r="CE356" s="13"/>
      <c r="CF356" s="13"/>
      <c r="CG356" s="4"/>
      <c r="CH356" s="4"/>
    </row>
    <row r="357" spans="1:91" ht="10.5" customHeight="1">
      <c r="A357" s="12" t="s">
        <v>189</v>
      </c>
      <c r="B357" s="20">
        <v>36663</v>
      </c>
      <c r="C357" s="70">
        <v>200012214</v>
      </c>
      <c r="D357" s="21" t="s">
        <v>118</v>
      </c>
      <c r="E357" s="13"/>
      <c r="F357" s="1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2"/>
      <c r="U357" s="12"/>
      <c r="V357" s="13"/>
      <c r="W357" s="12"/>
      <c r="X357" s="12"/>
      <c r="Y357" s="13"/>
      <c r="Z357" s="13"/>
      <c r="AA357" s="12"/>
      <c r="AB357" s="12"/>
      <c r="AC357" s="12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2"/>
      <c r="AO357" s="13"/>
      <c r="AP357" s="12"/>
      <c r="AQ357" s="12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>
        <v>2.3</v>
      </c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50">
        <f t="shared" si="46"/>
        <v>2.3</v>
      </c>
      <c r="BT357" s="57">
        <f>COUNTA(E357:BR357)</f>
        <v>1</v>
      </c>
      <c r="BU357" s="13"/>
      <c r="BV357" s="13"/>
      <c r="BW357" s="13"/>
      <c r="BX357" s="13"/>
      <c r="BY357" s="13"/>
      <c r="BZ357" s="13"/>
      <c r="CA357" s="12"/>
      <c r="CB357" s="13"/>
      <c r="CC357" s="13"/>
      <c r="CD357" s="13"/>
      <c r="CE357" s="13"/>
      <c r="CF357" s="13"/>
      <c r="CG357" s="4"/>
      <c r="CH357" s="4"/>
      <c r="CJ357" s="5">
        <v>2.1</v>
      </c>
      <c r="CL357" s="6">
        <v>932</v>
      </c>
      <c r="CM357" s="6">
        <v>7.85</v>
      </c>
    </row>
    <row r="358" spans="1:86" ht="10.5" customHeight="1">
      <c r="A358" s="12"/>
      <c r="B358" s="20"/>
      <c r="C358" s="70"/>
      <c r="D358" s="21"/>
      <c r="E358" s="13"/>
      <c r="F358" s="1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2"/>
      <c r="U358" s="12"/>
      <c r="V358" s="13"/>
      <c r="W358" s="12"/>
      <c r="X358" s="12"/>
      <c r="Y358" s="13"/>
      <c r="Z358" s="13"/>
      <c r="AA358" s="12"/>
      <c r="AB358" s="12"/>
      <c r="AC358" s="12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2"/>
      <c r="AO358" s="13"/>
      <c r="AP358" s="12"/>
      <c r="AQ358" s="12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50" t="str">
        <f aca="true" t="shared" si="47" ref="BS358:BS363">IF(COUNTA(A358)=1,IF(SUM(E358:BR358)=0,"ND",SUM(E358:BR358))," ")</f>
        <v> </v>
      </c>
      <c r="BU358" s="13"/>
      <c r="BV358" s="13"/>
      <c r="BW358" s="13"/>
      <c r="BX358" s="13"/>
      <c r="BY358" s="13"/>
      <c r="BZ358" s="13"/>
      <c r="CA358" s="12"/>
      <c r="CB358" s="13"/>
      <c r="CC358" s="13"/>
      <c r="CD358" s="13"/>
      <c r="CE358" s="13"/>
      <c r="CF358" s="13"/>
      <c r="CG358" s="4"/>
      <c r="CH358" s="4"/>
    </row>
    <row r="359" spans="1:86" ht="10.5" customHeight="1">
      <c r="A359" s="12" t="s">
        <v>190</v>
      </c>
      <c r="B359" s="20">
        <v>33926</v>
      </c>
      <c r="C359" s="70"/>
      <c r="D359" s="21"/>
      <c r="E359" s="13"/>
      <c r="F359" s="12"/>
      <c r="G359" s="13"/>
      <c r="H359" s="13">
        <v>110</v>
      </c>
      <c r="I359" s="13"/>
      <c r="J359" s="13"/>
      <c r="K359" s="13"/>
      <c r="L359" s="13"/>
      <c r="M359" s="13"/>
      <c r="N359" s="13"/>
      <c r="O359" s="13"/>
      <c r="P359" s="13">
        <v>5</v>
      </c>
      <c r="Q359" s="13"/>
      <c r="R359" s="13"/>
      <c r="S359" s="13"/>
      <c r="T359" s="12"/>
      <c r="U359" s="12"/>
      <c r="V359" s="13"/>
      <c r="W359" s="12"/>
      <c r="X359" s="12"/>
      <c r="Y359" s="13"/>
      <c r="Z359" s="13"/>
      <c r="AA359" s="12"/>
      <c r="AB359" s="12"/>
      <c r="AC359" s="12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2"/>
      <c r="AO359" s="13"/>
      <c r="AP359" s="12"/>
      <c r="AQ359" s="12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>
        <v>2</v>
      </c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50">
        <f t="shared" si="47"/>
        <v>117</v>
      </c>
      <c r="BT359" s="57">
        <f aca="true" t="shared" si="48" ref="BT359:BT373">COUNTA(E359:BR359)</f>
        <v>3</v>
      </c>
      <c r="BU359" s="13">
        <v>1.4</v>
      </c>
      <c r="BV359" s="13"/>
      <c r="BW359" s="13"/>
      <c r="BX359" s="13"/>
      <c r="BY359" s="13"/>
      <c r="BZ359" s="13"/>
      <c r="CA359" s="12"/>
      <c r="CB359" s="13"/>
      <c r="CC359" s="13"/>
      <c r="CD359" s="13"/>
      <c r="CE359" s="13"/>
      <c r="CF359" s="13">
        <v>0.034</v>
      </c>
      <c r="CG359" s="4"/>
      <c r="CH359" s="4"/>
    </row>
    <row r="360" spans="1:86" ht="10.5" customHeight="1">
      <c r="A360" s="12" t="s">
        <v>190</v>
      </c>
      <c r="B360" s="20">
        <v>34278</v>
      </c>
      <c r="C360" s="70"/>
      <c r="D360" s="21"/>
      <c r="E360" s="13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2"/>
      <c r="U360" s="12"/>
      <c r="V360" s="13"/>
      <c r="W360" s="12"/>
      <c r="X360" s="12"/>
      <c r="Y360" s="13"/>
      <c r="Z360" s="13"/>
      <c r="AA360" s="12"/>
      <c r="AB360" s="12"/>
      <c r="AC360" s="12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2"/>
      <c r="AO360" s="13"/>
      <c r="AP360" s="12"/>
      <c r="AQ360" s="12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50" t="str">
        <f t="shared" si="47"/>
        <v>ND</v>
      </c>
      <c r="BT360" s="57">
        <f t="shared" si="48"/>
        <v>0</v>
      </c>
      <c r="BU360" s="13">
        <v>28.6</v>
      </c>
      <c r="BV360" s="13"/>
      <c r="BW360" s="13"/>
      <c r="BX360" s="13"/>
      <c r="BY360" s="13"/>
      <c r="BZ360" s="13"/>
      <c r="CA360" s="12"/>
      <c r="CB360" s="13"/>
      <c r="CC360" s="13"/>
      <c r="CD360" s="13"/>
      <c r="CE360" s="13"/>
      <c r="CF360" s="13">
        <v>0.518</v>
      </c>
      <c r="CG360" s="4"/>
      <c r="CH360" s="4"/>
    </row>
    <row r="361" spans="1:86" ht="10.5" customHeight="1">
      <c r="A361" s="12" t="s">
        <v>190</v>
      </c>
      <c r="B361" s="20">
        <v>34430</v>
      </c>
      <c r="C361" s="70"/>
      <c r="D361" s="21"/>
      <c r="E361" s="13">
        <v>14</v>
      </c>
      <c r="F361" s="1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2"/>
      <c r="U361" s="12"/>
      <c r="V361" s="13"/>
      <c r="W361" s="12"/>
      <c r="X361" s="12"/>
      <c r="Y361" s="13"/>
      <c r="Z361" s="13"/>
      <c r="AA361" s="12"/>
      <c r="AB361" s="12"/>
      <c r="AC361" s="12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2"/>
      <c r="AO361" s="13"/>
      <c r="AP361" s="12"/>
      <c r="AQ361" s="12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>
        <v>5.2</v>
      </c>
      <c r="BB361" s="13"/>
      <c r="BC361" s="13"/>
      <c r="BD361" s="13"/>
      <c r="BE361" s="13"/>
      <c r="BF361" s="13"/>
      <c r="BG361" s="13"/>
      <c r="BH361" s="13">
        <v>3.5</v>
      </c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50">
        <f t="shared" si="47"/>
        <v>22.7</v>
      </c>
      <c r="BT361" s="57">
        <f t="shared" si="48"/>
        <v>3</v>
      </c>
      <c r="BU361" s="13">
        <v>9.4</v>
      </c>
      <c r="BV361" s="13"/>
      <c r="BW361" s="13"/>
      <c r="BX361" s="13"/>
      <c r="BY361" s="13"/>
      <c r="BZ361" s="13"/>
      <c r="CA361" s="12"/>
      <c r="CB361" s="13"/>
      <c r="CC361" s="13"/>
      <c r="CD361" s="13"/>
      <c r="CE361" s="13"/>
      <c r="CF361" s="13">
        <v>0.036</v>
      </c>
      <c r="CG361" s="4"/>
      <c r="CH361" s="4"/>
    </row>
    <row r="362" spans="1:86" ht="10.5" customHeight="1">
      <c r="A362" s="12" t="s">
        <v>190</v>
      </c>
      <c r="B362" s="20">
        <v>34521</v>
      </c>
      <c r="C362" s="70"/>
      <c r="D362" s="21" t="s">
        <v>117</v>
      </c>
      <c r="E362" s="13"/>
      <c r="F362" s="1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2"/>
      <c r="U362" s="12"/>
      <c r="V362" s="13"/>
      <c r="W362" s="12"/>
      <c r="X362" s="12"/>
      <c r="Y362" s="13"/>
      <c r="Z362" s="13"/>
      <c r="AA362" s="12"/>
      <c r="AB362" s="12"/>
      <c r="AC362" s="12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2"/>
      <c r="AO362" s="13"/>
      <c r="AP362" s="12"/>
      <c r="AQ362" s="12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50" t="str">
        <f t="shared" si="47"/>
        <v>ND</v>
      </c>
      <c r="BT362" s="57">
        <f t="shared" si="48"/>
        <v>0</v>
      </c>
      <c r="BU362" s="13">
        <v>15.3</v>
      </c>
      <c r="BV362" s="13"/>
      <c r="BW362" s="13"/>
      <c r="BX362" s="13"/>
      <c r="BY362" s="13"/>
      <c r="BZ362" s="13"/>
      <c r="CA362" s="12"/>
      <c r="CB362" s="13"/>
      <c r="CC362" s="13"/>
      <c r="CD362" s="13"/>
      <c r="CE362" s="13"/>
      <c r="CF362" s="13">
        <v>0.0737</v>
      </c>
      <c r="CG362" s="4"/>
      <c r="CH362" s="4"/>
    </row>
    <row r="363" spans="1:86" ht="10.5" customHeight="1">
      <c r="A363" s="12" t="s">
        <v>190</v>
      </c>
      <c r="B363" s="20">
        <v>34975</v>
      </c>
      <c r="C363" s="70"/>
      <c r="D363" s="21" t="s">
        <v>117</v>
      </c>
      <c r="E363" s="13"/>
      <c r="F363" s="1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2"/>
      <c r="U363" s="12"/>
      <c r="V363" s="13"/>
      <c r="W363" s="12">
        <v>0.2</v>
      </c>
      <c r="X363" s="12"/>
      <c r="Y363" s="13"/>
      <c r="Z363" s="13"/>
      <c r="AA363" s="12"/>
      <c r="AB363" s="12"/>
      <c r="AC363" s="12"/>
      <c r="AD363" s="13"/>
      <c r="AE363" s="13"/>
      <c r="AF363" s="13"/>
      <c r="AG363" s="13"/>
      <c r="AH363" s="13"/>
      <c r="AI363" s="13">
        <v>1</v>
      </c>
      <c r="AJ363" s="13"/>
      <c r="AK363" s="13"/>
      <c r="AL363" s="13"/>
      <c r="AM363" s="13"/>
      <c r="AN363" s="12"/>
      <c r="AO363" s="13"/>
      <c r="AP363" s="12"/>
      <c r="AQ363" s="12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>
        <v>0.2</v>
      </c>
      <c r="BB363" s="13"/>
      <c r="BC363" s="13"/>
      <c r="BD363" s="13"/>
      <c r="BE363" s="13"/>
      <c r="BF363" s="13"/>
      <c r="BG363" s="13"/>
      <c r="BH363" s="13">
        <v>0.4</v>
      </c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50">
        <f t="shared" si="47"/>
        <v>1.7999999999999998</v>
      </c>
      <c r="BT363" s="57">
        <f t="shared" si="48"/>
        <v>4</v>
      </c>
      <c r="BU363" s="13">
        <v>37.2</v>
      </c>
      <c r="BV363" s="13">
        <v>829</v>
      </c>
      <c r="BW363" s="13"/>
      <c r="BX363" s="13"/>
      <c r="BY363" s="13"/>
      <c r="BZ363" s="13"/>
      <c r="CA363" s="12"/>
      <c r="CB363" s="13"/>
      <c r="CC363" s="13"/>
      <c r="CD363" s="13"/>
      <c r="CE363" s="13">
        <v>54.2</v>
      </c>
      <c r="CF363" s="13">
        <v>0.245</v>
      </c>
      <c r="CG363" s="4"/>
      <c r="CH363" s="4"/>
    </row>
    <row r="364" spans="1:86" ht="10.5" customHeight="1">
      <c r="A364" s="12"/>
      <c r="B364" s="20"/>
      <c r="C364" s="70"/>
      <c r="D364" s="21"/>
      <c r="E364" s="13"/>
      <c r="F364" s="1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2"/>
      <c r="U364" s="12"/>
      <c r="V364" s="13"/>
      <c r="W364" s="12"/>
      <c r="X364" s="12"/>
      <c r="Y364" s="13"/>
      <c r="Z364" s="13"/>
      <c r="AA364" s="12"/>
      <c r="AB364" s="12"/>
      <c r="AC364" s="12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2"/>
      <c r="AO364" s="13"/>
      <c r="AP364" s="12"/>
      <c r="AQ364" s="12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U364" s="13"/>
      <c r="BV364" s="13"/>
      <c r="BW364" s="13"/>
      <c r="BX364" s="13"/>
      <c r="BY364" s="13"/>
      <c r="BZ364" s="13"/>
      <c r="CA364" s="12"/>
      <c r="CB364" s="13"/>
      <c r="CC364" s="13"/>
      <c r="CD364" s="13"/>
      <c r="CE364" s="13"/>
      <c r="CF364" s="13"/>
      <c r="CG364" s="4"/>
      <c r="CH364" s="4"/>
    </row>
    <row r="365" spans="1:86" ht="10.5" customHeight="1">
      <c r="A365" s="12"/>
      <c r="B365" s="20"/>
      <c r="C365" s="70"/>
      <c r="D365" s="21"/>
      <c r="E365" s="13"/>
      <c r="F365" s="1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2"/>
      <c r="U365" s="12"/>
      <c r="V365" s="13"/>
      <c r="W365" s="12"/>
      <c r="X365" s="12"/>
      <c r="Y365" s="13"/>
      <c r="Z365" s="13"/>
      <c r="AA365" s="12"/>
      <c r="AB365" s="12"/>
      <c r="AC365" s="12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2"/>
      <c r="AO365" s="13"/>
      <c r="AP365" s="12"/>
      <c r="AQ365" s="12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50" t="str">
        <f aca="true" t="shared" si="49" ref="BS365:BS370">IF(COUNTA(A365)=1,IF(SUM(E365:BR365)=0,"ND",SUM(E365:BR365))," ")</f>
        <v> </v>
      </c>
      <c r="BU365" s="13"/>
      <c r="BV365" s="13"/>
      <c r="BW365" s="13"/>
      <c r="BX365" s="13"/>
      <c r="BY365" s="13"/>
      <c r="BZ365" s="13"/>
      <c r="CA365" s="12"/>
      <c r="CB365" s="13"/>
      <c r="CC365" s="13"/>
      <c r="CD365" s="13"/>
      <c r="CE365" s="13"/>
      <c r="CF365" s="13"/>
      <c r="CG365" s="4"/>
      <c r="CH365" s="4"/>
    </row>
    <row r="366" spans="1:86" ht="10.5" customHeight="1">
      <c r="A366" s="12" t="s">
        <v>191</v>
      </c>
      <c r="B366" s="20">
        <v>33926</v>
      </c>
      <c r="C366" s="70"/>
      <c r="D366" s="21"/>
      <c r="E366" s="13"/>
      <c r="F366" s="1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2"/>
      <c r="U366" s="12"/>
      <c r="V366" s="13"/>
      <c r="W366" s="12"/>
      <c r="X366" s="12"/>
      <c r="Y366" s="13"/>
      <c r="Z366" s="13"/>
      <c r="AA366" s="12"/>
      <c r="AB366" s="12"/>
      <c r="AC366" s="12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2"/>
      <c r="AO366" s="13"/>
      <c r="AP366" s="12"/>
      <c r="AQ366" s="12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>
        <v>2</v>
      </c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50">
        <f t="shared" si="49"/>
        <v>2</v>
      </c>
      <c r="BT366" s="57">
        <f t="shared" si="48"/>
        <v>1</v>
      </c>
      <c r="BU366" s="13">
        <v>9.2</v>
      </c>
      <c r="BV366" s="13"/>
      <c r="BW366" s="13"/>
      <c r="BX366" s="13"/>
      <c r="BY366" s="13"/>
      <c r="BZ366" s="13"/>
      <c r="CA366" s="12"/>
      <c r="CB366" s="13"/>
      <c r="CC366" s="13"/>
      <c r="CD366" s="13"/>
      <c r="CE366" s="13"/>
      <c r="CF366" s="13">
        <v>0.207</v>
      </c>
      <c r="CG366" s="4"/>
      <c r="CH366" s="4"/>
    </row>
    <row r="367" spans="1:86" ht="10.5" customHeight="1">
      <c r="A367" s="12" t="s">
        <v>191</v>
      </c>
      <c r="B367" s="20">
        <v>34278</v>
      </c>
      <c r="C367" s="70"/>
      <c r="D367" s="21"/>
      <c r="E367" s="13">
        <v>18</v>
      </c>
      <c r="F367" s="1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2"/>
      <c r="U367" s="12"/>
      <c r="V367" s="13"/>
      <c r="W367" s="12"/>
      <c r="X367" s="12"/>
      <c r="Y367" s="13"/>
      <c r="Z367" s="13"/>
      <c r="AA367" s="12"/>
      <c r="AB367" s="12"/>
      <c r="AC367" s="12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2"/>
      <c r="AO367" s="13"/>
      <c r="AP367" s="12"/>
      <c r="AQ367" s="12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50">
        <f t="shared" si="49"/>
        <v>18</v>
      </c>
      <c r="BT367" s="57">
        <f t="shared" si="48"/>
        <v>1</v>
      </c>
      <c r="BU367" s="13">
        <v>9.6</v>
      </c>
      <c r="BV367" s="13"/>
      <c r="BW367" s="13"/>
      <c r="BX367" s="13"/>
      <c r="BY367" s="13"/>
      <c r="BZ367" s="13"/>
      <c r="CA367" s="12"/>
      <c r="CB367" s="13"/>
      <c r="CC367" s="13"/>
      <c r="CD367" s="13"/>
      <c r="CE367" s="13"/>
      <c r="CF367" s="13">
        <v>1.18</v>
      </c>
      <c r="CG367" s="4"/>
      <c r="CH367" s="4"/>
    </row>
    <row r="368" spans="1:86" ht="10.5" customHeight="1">
      <c r="A368" s="12" t="s">
        <v>191</v>
      </c>
      <c r="B368" s="20">
        <v>34430</v>
      </c>
      <c r="C368" s="70"/>
      <c r="D368" s="21"/>
      <c r="E368" s="13"/>
      <c r="F368" s="1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2"/>
      <c r="U368" s="12"/>
      <c r="V368" s="13"/>
      <c r="W368" s="12"/>
      <c r="X368" s="12"/>
      <c r="Y368" s="13"/>
      <c r="Z368" s="13"/>
      <c r="AA368" s="12"/>
      <c r="AB368" s="12"/>
      <c r="AC368" s="12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2"/>
      <c r="AO368" s="13"/>
      <c r="AP368" s="12"/>
      <c r="AQ368" s="12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>
        <v>0.7</v>
      </c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50">
        <f t="shared" si="49"/>
        <v>0.7</v>
      </c>
      <c r="BT368" s="57">
        <f t="shared" si="48"/>
        <v>1</v>
      </c>
      <c r="BU368" s="13">
        <v>7.2</v>
      </c>
      <c r="BV368" s="13"/>
      <c r="BW368" s="13"/>
      <c r="BX368" s="13"/>
      <c r="BY368" s="13"/>
      <c r="BZ368" s="13"/>
      <c r="CA368" s="12"/>
      <c r="CB368" s="13"/>
      <c r="CC368" s="13"/>
      <c r="CD368" s="13"/>
      <c r="CE368" s="13"/>
      <c r="CF368" s="13">
        <v>0.0492</v>
      </c>
      <c r="CG368" s="4"/>
      <c r="CH368" s="4"/>
    </row>
    <row r="369" spans="1:86" ht="10.5" customHeight="1">
      <c r="A369" s="12" t="s">
        <v>191</v>
      </c>
      <c r="B369" s="20">
        <v>34521</v>
      </c>
      <c r="C369" s="70"/>
      <c r="D369" s="21" t="s">
        <v>117</v>
      </c>
      <c r="E369" s="13"/>
      <c r="F369" s="1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2"/>
      <c r="U369" s="12"/>
      <c r="V369" s="13"/>
      <c r="W369" s="12"/>
      <c r="X369" s="12"/>
      <c r="Y369" s="13"/>
      <c r="Z369" s="13"/>
      <c r="AA369" s="12"/>
      <c r="AB369" s="12"/>
      <c r="AC369" s="12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2"/>
      <c r="AO369" s="13"/>
      <c r="AP369" s="12"/>
      <c r="AQ369" s="12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50" t="str">
        <f t="shared" si="49"/>
        <v>ND</v>
      </c>
      <c r="BT369" s="57">
        <f t="shared" si="48"/>
        <v>0</v>
      </c>
      <c r="BU369" s="13">
        <v>2</v>
      </c>
      <c r="BV369" s="13"/>
      <c r="BW369" s="13"/>
      <c r="BX369" s="13"/>
      <c r="BY369" s="13"/>
      <c r="BZ369" s="13"/>
      <c r="CA369" s="12"/>
      <c r="CB369" s="13"/>
      <c r="CC369" s="13"/>
      <c r="CD369" s="13"/>
      <c r="CE369" s="13"/>
      <c r="CF369" s="13">
        <v>0.0326</v>
      </c>
      <c r="CG369" s="4"/>
      <c r="CH369" s="4"/>
    </row>
    <row r="370" spans="1:86" ht="10.5" customHeight="1">
      <c r="A370" s="12" t="s">
        <v>191</v>
      </c>
      <c r="B370" s="20">
        <v>34975</v>
      </c>
      <c r="C370" s="70"/>
      <c r="D370" s="21" t="s">
        <v>117</v>
      </c>
      <c r="E370" s="13">
        <v>7</v>
      </c>
      <c r="F370" s="1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2"/>
      <c r="U370" s="12"/>
      <c r="V370" s="13"/>
      <c r="W370" s="12">
        <v>0.1</v>
      </c>
      <c r="X370" s="12"/>
      <c r="Y370" s="13"/>
      <c r="Z370" s="13"/>
      <c r="AA370" s="12"/>
      <c r="AB370" s="12"/>
      <c r="AC370" s="12"/>
      <c r="AD370" s="13"/>
      <c r="AE370" s="13"/>
      <c r="AF370" s="13"/>
      <c r="AG370" s="13"/>
      <c r="AH370" s="13"/>
      <c r="AI370" s="13">
        <v>0.8</v>
      </c>
      <c r="AJ370" s="13"/>
      <c r="AK370" s="13"/>
      <c r="AL370" s="13"/>
      <c r="AM370" s="13"/>
      <c r="AN370" s="12"/>
      <c r="AO370" s="13"/>
      <c r="AP370" s="12"/>
      <c r="AQ370" s="12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>
        <v>0.2</v>
      </c>
      <c r="BB370" s="13"/>
      <c r="BC370" s="13"/>
      <c r="BD370" s="13"/>
      <c r="BE370" s="13"/>
      <c r="BF370" s="13"/>
      <c r="BG370" s="13"/>
      <c r="BH370" s="13">
        <v>0.8</v>
      </c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50">
        <f t="shared" si="49"/>
        <v>8.9</v>
      </c>
      <c r="BT370" s="57">
        <f t="shared" si="48"/>
        <v>5</v>
      </c>
      <c r="BU370" s="13">
        <v>106</v>
      </c>
      <c r="BV370" s="13">
        <v>2230</v>
      </c>
      <c r="BW370" s="13"/>
      <c r="BX370" s="13"/>
      <c r="BY370" s="13"/>
      <c r="BZ370" s="13"/>
      <c r="CA370" s="12"/>
      <c r="CB370" s="13"/>
      <c r="CC370" s="13"/>
      <c r="CD370" s="13"/>
      <c r="CE370" s="13">
        <v>96.7</v>
      </c>
      <c r="CF370" s="13">
        <v>0.303</v>
      </c>
      <c r="CG370" s="4"/>
      <c r="CH370" s="4"/>
    </row>
    <row r="371" spans="1:86" ht="10.5" customHeight="1">
      <c r="A371" s="12"/>
      <c r="B371" s="20"/>
      <c r="C371" s="70"/>
      <c r="D371" s="21"/>
      <c r="E371" s="13"/>
      <c r="F371" s="1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2"/>
      <c r="U371" s="12"/>
      <c r="V371" s="13"/>
      <c r="W371" s="12"/>
      <c r="X371" s="12"/>
      <c r="Y371" s="13"/>
      <c r="Z371" s="13"/>
      <c r="AA371" s="12"/>
      <c r="AB371" s="12"/>
      <c r="AC371" s="12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2"/>
      <c r="AO371" s="13"/>
      <c r="AP371" s="12"/>
      <c r="AQ371" s="12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U371" s="13"/>
      <c r="BV371" s="13"/>
      <c r="BW371" s="13"/>
      <c r="BX371" s="13"/>
      <c r="BY371" s="13"/>
      <c r="BZ371" s="13"/>
      <c r="CA371" s="12"/>
      <c r="CB371" s="13"/>
      <c r="CC371" s="13"/>
      <c r="CD371" s="13"/>
      <c r="CE371" s="13"/>
      <c r="CF371" s="13"/>
      <c r="CG371" s="4"/>
      <c r="CH371" s="4"/>
    </row>
    <row r="372" spans="1:86" ht="10.5" customHeight="1">
      <c r="A372" s="12"/>
      <c r="B372" s="20"/>
      <c r="C372" s="70"/>
      <c r="D372" s="21"/>
      <c r="E372" s="13"/>
      <c r="F372" s="1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2"/>
      <c r="U372" s="12"/>
      <c r="V372" s="13"/>
      <c r="W372" s="12"/>
      <c r="X372" s="12"/>
      <c r="Y372" s="13"/>
      <c r="Z372" s="13"/>
      <c r="AA372" s="12"/>
      <c r="AB372" s="12"/>
      <c r="AC372" s="12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2"/>
      <c r="AO372" s="13"/>
      <c r="AP372" s="12"/>
      <c r="AQ372" s="12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50" t="str">
        <f aca="true" t="shared" si="50" ref="BS372:BS377">IF(COUNTA(A372)=1,IF(SUM(E372:BR372)=0,"ND",SUM(E372:BR372))," ")</f>
        <v> </v>
      </c>
      <c r="BU372" s="13"/>
      <c r="BV372" s="13"/>
      <c r="BW372" s="13"/>
      <c r="BX372" s="13"/>
      <c r="BY372" s="13"/>
      <c r="BZ372" s="13"/>
      <c r="CA372" s="12"/>
      <c r="CB372" s="13"/>
      <c r="CC372" s="13"/>
      <c r="CD372" s="13"/>
      <c r="CE372" s="13"/>
      <c r="CF372" s="13"/>
      <c r="CG372" s="4"/>
      <c r="CH372" s="4"/>
    </row>
    <row r="373" spans="1:86" ht="10.5" customHeight="1">
      <c r="A373" s="12" t="s">
        <v>192</v>
      </c>
      <c r="B373" s="20">
        <v>33926</v>
      </c>
      <c r="C373" s="70"/>
      <c r="D373" s="21"/>
      <c r="E373" s="13"/>
      <c r="F373" s="1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2"/>
      <c r="U373" s="12"/>
      <c r="V373" s="13"/>
      <c r="W373" s="12"/>
      <c r="X373" s="12"/>
      <c r="Y373" s="13"/>
      <c r="Z373" s="13"/>
      <c r="AA373" s="12"/>
      <c r="AB373" s="12"/>
      <c r="AC373" s="12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2"/>
      <c r="AO373" s="13"/>
      <c r="AP373" s="12"/>
      <c r="AQ373" s="12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50" t="str">
        <f t="shared" si="50"/>
        <v>ND</v>
      </c>
      <c r="BT373" s="57">
        <f t="shared" si="48"/>
        <v>0</v>
      </c>
      <c r="BU373" s="13">
        <v>16</v>
      </c>
      <c r="BV373" s="13"/>
      <c r="BW373" s="13"/>
      <c r="BX373" s="13"/>
      <c r="BY373" s="13"/>
      <c r="BZ373" s="13"/>
      <c r="CA373" s="12"/>
      <c r="CB373" s="13"/>
      <c r="CC373" s="13"/>
      <c r="CD373" s="13"/>
      <c r="CE373" s="13"/>
      <c r="CF373" s="13">
        <v>0.236</v>
      </c>
      <c r="CG373" s="4"/>
      <c r="CH373" s="4"/>
    </row>
    <row r="374" spans="1:86" ht="10.5" customHeight="1">
      <c r="A374" s="12" t="s">
        <v>192</v>
      </c>
      <c r="B374" s="20">
        <v>34278</v>
      </c>
      <c r="C374" s="70"/>
      <c r="D374" s="21"/>
      <c r="E374" s="13"/>
      <c r="F374" s="1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2"/>
      <c r="U374" s="12"/>
      <c r="V374" s="13"/>
      <c r="W374" s="12"/>
      <c r="X374" s="12"/>
      <c r="Y374" s="13"/>
      <c r="Z374" s="13"/>
      <c r="AA374" s="12"/>
      <c r="AB374" s="12"/>
      <c r="AC374" s="12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2"/>
      <c r="AO374" s="13"/>
      <c r="AP374" s="12"/>
      <c r="AQ374" s="12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50" t="str">
        <f t="shared" si="50"/>
        <v>ND</v>
      </c>
      <c r="BT374" s="57">
        <f aca="true" t="shared" si="51" ref="BT374:BT389">COUNTA(E374:BR374)</f>
        <v>0</v>
      </c>
      <c r="BU374" s="13">
        <v>16.8</v>
      </c>
      <c r="BV374" s="13"/>
      <c r="BW374" s="13"/>
      <c r="BX374" s="13"/>
      <c r="BY374" s="13"/>
      <c r="BZ374" s="13"/>
      <c r="CA374" s="12"/>
      <c r="CB374" s="13"/>
      <c r="CC374" s="13"/>
      <c r="CD374" s="13"/>
      <c r="CE374" s="13"/>
      <c r="CF374" s="13">
        <v>0.266</v>
      </c>
      <c r="CG374" s="4"/>
      <c r="CH374" s="4"/>
    </row>
    <row r="375" spans="1:86" ht="10.5" customHeight="1">
      <c r="A375" s="12" t="s">
        <v>192</v>
      </c>
      <c r="B375" s="20">
        <v>34430</v>
      </c>
      <c r="C375" s="70"/>
      <c r="D375" s="21"/>
      <c r="E375" s="13">
        <v>25</v>
      </c>
      <c r="F375" s="1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2"/>
      <c r="U375" s="12"/>
      <c r="V375" s="13"/>
      <c r="W375" s="12"/>
      <c r="X375" s="12"/>
      <c r="Y375" s="13"/>
      <c r="Z375" s="13"/>
      <c r="AA375" s="12"/>
      <c r="AB375" s="12"/>
      <c r="AC375" s="12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2"/>
      <c r="AO375" s="13"/>
      <c r="AP375" s="12"/>
      <c r="AQ375" s="12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>
        <v>5</v>
      </c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50">
        <f t="shared" si="50"/>
        <v>30</v>
      </c>
      <c r="BT375" s="57">
        <f t="shared" si="51"/>
        <v>2</v>
      </c>
      <c r="BU375" s="13">
        <v>2.8</v>
      </c>
      <c r="BV375" s="13"/>
      <c r="BW375" s="13"/>
      <c r="BX375" s="13"/>
      <c r="BY375" s="13"/>
      <c r="BZ375" s="13"/>
      <c r="CA375" s="12"/>
      <c r="CB375" s="13"/>
      <c r="CC375" s="13"/>
      <c r="CD375" s="13"/>
      <c r="CE375" s="13"/>
      <c r="CF375" s="13">
        <v>0.0212</v>
      </c>
      <c r="CG375" s="4"/>
      <c r="CH375" s="4"/>
    </row>
    <row r="376" spans="1:86" ht="10.5" customHeight="1">
      <c r="A376" s="12" t="s">
        <v>192</v>
      </c>
      <c r="B376" s="20">
        <v>34521</v>
      </c>
      <c r="C376" s="70"/>
      <c r="D376" s="21" t="s">
        <v>117</v>
      </c>
      <c r="E376" s="13"/>
      <c r="F376" s="1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2"/>
      <c r="U376" s="12"/>
      <c r="V376" s="13"/>
      <c r="W376" s="12"/>
      <c r="X376" s="12"/>
      <c r="Y376" s="13"/>
      <c r="Z376" s="13"/>
      <c r="AA376" s="12"/>
      <c r="AB376" s="12"/>
      <c r="AC376" s="12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2"/>
      <c r="AO376" s="13"/>
      <c r="AP376" s="12"/>
      <c r="AQ376" s="12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50" t="str">
        <f t="shared" si="50"/>
        <v>ND</v>
      </c>
      <c r="BT376" s="57">
        <f t="shared" si="51"/>
        <v>0</v>
      </c>
      <c r="BU376" s="13">
        <v>47.6</v>
      </c>
      <c r="BV376" s="13"/>
      <c r="BW376" s="13"/>
      <c r="BX376" s="13"/>
      <c r="BY376" s="13"/>
      <c r="BZ376" s="13"/>
      <c r="CA376" s="12"/>
      <c r="CB376" s="13"/>
      <c r="CC376" s="13"/>
      <c r="CD376" s="13"/>
      <c r="CE376" s="13"/>
      <c r="CF376" s="13">
        <v>0.954</v>
      </c>
      <c r="CG376" s="4"/>
      <c r="CH376" s="4"/>
    </row>
    <row r="377" spans="1:86" ht="10.5" customHeight="1">
      <c r="A377" s="12" t="s">
        <v>192</v>
      </c>
      <c r="B377" s="20">
        <v>34975</v>
      </c>
      <c r="C377" s="70"/>
      <c r="D377" s="21" t="s">
        <v>117</v>
      </c>
      <c r="E377" s="13">
        <v>10</v>
      </c>
      <c r="F377" s="1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2"/>
      <c r="U377" s="12"/>
      <c r="V377" s="13"/>
      <c r="W377" s="12">
        <v>0.2</v>
      </c>
      <c r="X377" s="12"/>
      <c r="Y377" s="13"/>
      <c r="Z377" s="13"/>
      <c r="AA377" s="12"/>
      <c r="AB377" s="12"/>
      <c r="AC377" s="12"/>
      <c r="AD377" s="13"/>
      <c r="AE377" s="13"/>
      <c r="AF377" s="13"/>
      <c r="AG377" s="13"/>
      <c r="AH377" s="13"/>
      <c r="AI377" s="13">
        <v>1</v>
      </c>
      <c r="AJ377" s="13"/>
      <c r="AK377" s="13"/>
      <c r="AL377" s="13"/>
      <c r="AM377" s="13"/>
      <c r="AN377" s="12"/>
      <c r="AO377" s="13"/>
      <c r="AP377" s="12"/>
      <c r="AQ377" s="12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>
        <v>0.2</v>
      </c>
      <c r="BB377" s="13"/>
      <c r="BC377" s="13"/>
      <c r="BD377" s="13"/>
      <c r="BE377" s="13"/>
      <c r="BF377" s="13"/>
      <c r="BG377" s="13"/>
      <c r="BH377" s="13">
        <v>0.3</v>
      </c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50">
        <f t="shared" si="50"/>
        <v>11.7</v>
      </c>
      <c r="BT377" s="57">
        <f t="shared" si="51"/>
        <v>5</v>
      </c>
      <c r="BU377" s="13">
        <v>72.5</v>
      </c>
      <c r="BV377" s="13">
        <v>1290</v>
      </c>
      <c r="BW377" s="13"/>
      <c r="BX377" s="13"/>
      <c r="BY377" s="13"/>
      <c r="BZ377" s="13"/>
      <c r="CA377" s="12"/>
      <c r="CB377" s="13"/>
      <c r="CC377" s="13"/>
      <c r="CD377" s="13"/>
      <c r="CE377" s="13">
        <v>37</v>
      </c>
      <c r="CF377" s="13">
        <v>0.132</v>
      </c>
      <c r="CG377" s="4"/>
      <c r="CH377" s="4"/>
    </row>
    <row r="378" spans="1:86" ht="10.5" customHeight="1">
      <c r="A378" s="12"/>
      <c r="B378" s="20"/>
      <c r="C378" s="70"/>
      <c r="D378" s="21"/>
      <c r="E378" s="13"/>
      <c r="F378" s="1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2"/>
      <c r="U378" s="12"/>
      <c r="V378" s="13"/>
      <c r="W378" s="12"/>
      <c r="X378" s="12"/>
      <c r="Y378" s="13"/>
      <c r="Z378" s="13"/>
      <c r="AA378" s="12"/>
      <c r="AB378" s="12"/>
      <c r="AC378" s="12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2"/>
      <c r="AO378" s="13"/>
      <c r="AP378" s="12"/>
      <c r="AQ378" s="12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U378" s="13"/>
      <c r="BV378" s="13"/>
      <c r="BW378" s="13"/>
      <c r="BX378" s="13"/>
      <c r="BY378" s="13"/>
      <c r="BZ378" s="13"/>
      <c r="CA378" s="12"/>
      <c r="CB378" s="13"/>
      <c r="CC378" s="13"/>
      <c r="CD378" s="13"/>
      <c r="CE378" s="13"/>
      <c r="CF378" s="13"/>
      <c r="CG378" s="4"/>
      <c r="CH378" s="4"/>
    </row>
    <row r="379" spans="1:86" ht="11.25" customHeight="1">
      <c r="A379" s="12"/>
      <c r="B379" s="20"/>
      <c r="C379" s="70"/>
      <c r="D379" s="21"/>
      <c r="E379" s="13"/>
      <c r="F379" s="1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2"/>
      <c r="U379" s="12"/>
      <c r="V379" s="13"/>
      <c r="W379" s="12"/>
      <c r="X379" s="12"/>
      <c r="Y379" s="13"/>
      <c r="Z379" s="13"/>
      <c r="AA379" s="12"/>
      <c r="AB379" s="12"/>
      <c r="AC379" s="12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2"/>
      <c r="AO379" s="13"/>
      <c r="AP379" s="12"/>
      <c r="AQ379" s="12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50" t="str">
        <f aca="true" t="shared" si="52" ref="BS379:BS384">IF(COUNTA(A379)=1,IF(SUM(E379:BR379)=0,"ND",SUM(E379:BR379))," ")</f>
        <v> </v>
      </c>
      <c r="BU379" s="13"/>
      <c r="BV379" s="13"/>
      <c r="BW379" s="13"/>
      <c r="BX379" s="13"/>
      <c r="BY379" s="13"/>
      <c r="BZ379" s="13"/>
      <c r="CA379" s="12"/>
      <c r="CB379" s="13"/>
      <c r="CC379" s="13"/>
      <c r="CD379" s="13"/>
      <c r="CE379" s="13"/>
      <c r="CF379" s="13"/>
      <c r="CG379" s="4"/>
      <c r="CH379" s="4"/>
    </row>
    <row r="380" spans="1:86" ht="10.5" customHeight="1">
      <c r="A380" s="12" t="s">
        <v>193</v>
      </c>
      <c r="B380" s="20">
        <v>33926</v>
      </c>
      <c r="C380" s="70"/>
      <c r="D380" s="21"/>
      <c r="E380" s="13"/>
      <c r="F380" s="12"/>
      <c r="G380" s="13"/>
      <c r="H380" s="13"/>
      <c r="I380" s="13"/>
      <c r="J380" s="13"/>
      <c r="K380" s="13"/>
      <c r="L380" s="13"/>
      <c r="M380" s="13"/>
      <c r="N380" s="13"/>
      <c r="O380" s="13"/>
      <c r="P380" s="13">
        <v>2</v>
      </c>
      <c r="Q380" s="13"/>
      <c r="R380" s="13"/>
      <c r="S380" s="13"/>
      <c r="T380" s="12"/>
      <c r="U380" s="12"/>
      <c r="V380" s="13"/>
      <c r="W380" s="12"/>
      <c r="X380" s="12"/>
      <c r="Y380" s="13"/>
      <c r="Z380" s="13"/>
      <c r="AA380" s="12"/>
      <c r="AB380" s="12"/>
      <c r="AC380" s="12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2"/>
      <c r="AO380" s="13"/>
      <c r="AP380" s="12"/>
      <c r="AQ380" s="12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>
        <v>1</v>
      </c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50">
        <f t="shared" si="52"/>
        <v>3</v>
      </c>
      <c r="BT380" s="57">
        <f t="shared" si="51"/>
        <v>2</v>
      </c>
      <c r="BU380" s="13">
        <v>7.8</v>
      </c>
      <c r="BV380" s="13"/>
      <c r="BW380" s="13"/>
      <c r="BX380" s="13"/>
      <c r="BY380" s="13"/>
      <c r="BZ380" s="13"/>
      <c r="CA380" s="12"/>
      <c r="CB380" s="13"/>
      <c r="CC380" s="13"/>
      <c r="CD380" s="13"/>
      <c r="CE380" s="13"/>
      <c r="CF380" s="13">
        <v>0.0787</v>
      </c>
      <c r="CG380" s="4"/>
      <c r="CH380" s="4"/>
    </row>
    <row r="381" spans="1:86" ht="10.5" customHeight="1">
      <c r="A381" s="12" t="s">
        <v>193</v>
      </c>
      <c r="B381" s="20">
        <v>34278</v>
      </c>
      <c r="C381" s="70"/>
      <c r="D381" s="21"/>
      <c r="E381" s="13">
        <v>7</v>
      </c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2"/>
      <c r="U381" s="12"/>
      <c r="V381" s="13"/>
      <c r="W381" s="12"/>
      <c r="X381" s="12"/>
      <c r="Y381" s="13"/>
      <c r="Z381" s="13"/>
      <c r="AA381" s="12"/>
      <c r="AB381" s="12"/>
      <c r="AC381" s="12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2"/>
      <c r="AO381" s="13"/>
      <c r="AP381" s="12"/>
      <c r="AQ381" s="12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50">
        <f t="shared" si="52"/>
        <v>7</v>
      </c>
      <c r="BT381" s="57">
        <f t="shared" si="51"/>
        <v>1</v>
      </c>
      <c r="BU381" s="13">
        <v>20.6</v>
      </c>
      <c r="BV381" s="13"/>
      <c r="BW381" s="13"/>
      <c r="BX381" s="13"/>
      <c r="BY381" s="13"/>
      <c r="BZ381" s="13"/>
      <c r="CA381" s="12"/>
      <c r="CB381" s="13"/>
      <c r="CC381" s="13"/>
      <c r="CD381" s="13"/>
      <c r="CE381" s="13"/>
      <c r="CF381" s="13">
        <v>0.687</v>
      </c>
      <c r="CG381" s="4"/>
      <c r="CH381" s="4"/>
    </row>
    <row r="382" spans="1:86" ht="10.5" customHeight="1">
      <c r="A382" s="12" t="s">
        <v>193</v>
      </c>
      <c r="B382" s="20">
        <v>34430</v>
      </c>
      <c r="C382" s="70"/>
      <c r="D382" s="21"/>
      <c r="E382" s="13"/>
      <c r="F382" s="1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2"/>
      <c r="U382" s="12"/>
      <c r="V382" s="13"/>
      <c r="W382" s="12"/>
      <c r="X382" s="12"/>
      <c r="Y382" s="13"/>
      <c r="Z382" s="13"/>
      <c r="AA382" s="12"/>
      <c r="AB382" s="12"/>
      <c r="AC382" s="12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2"/>
      <c r="AO382" s="13"/>
      <c r="AP382" s="12"/>
      <c r="AQ382" s="12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>
        <v>4.5</v>
      </c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50">
        <f t="shared" si="52"/>
        <v>4.5</v>
      </c>
      <c r="BT382" s="57">
        <f t="shared" si="51"/>
        <v>1</v>
      </c>
      <c r="BU382" s="13">
        <v>19</v>
      </c>
      <c r="BV382" s="13"/>
      <c r="BW382" s="13"/>
      <c r="BX382" s="13"/>
      <c r="BY382" s="13"/>
      <c r="BZ382" s="13"/>
      <c r="CA382" s="12"/>
      <c r="CB382" s="13"/>
      <c r="CC382" s="13"/>
      <c r="CD382" s="13"/>
      <c r="CE382" s="13"/>
      <c r="CF382" s="13">
        <v>0.273</v>
      </c>
      <c r="CG382" s="4"/>
      <c r="CH382" s="4"/>
    </row>
    <row r="383" spans="1:86" ht="10.5" customHeight="1">
      <c r="A383" s="12" t="s">
        <v>193</v>
      </c>
      <c r="B383" s="20">
        <v>34521</v>
      </c>
      <c r="C383" s="70"/>
      <c r="D383" s="21" t="s">
        <v>117</v>
      </c>
      <c r="E383" s="13"/>
      <c r="F383" s="1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2"/>
      <c r="U383" s="12"/>
      <c r="V383" s="13"/>
      <c r="W383" s="12"/>
      <c r="X383" s="12"/>
      <c r="Y383" s="13"/>
      <c r="Z383" s="13"/>
      <c r="AA383" s="12"/>
      <c r="AB383" s="12"/>
      <c r="AC383" s="12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2"/>
      <c r="AO383" s="13"/>
      <c r="AP383" s="12"/>
      <c r="AQ383" s="12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50" t="str">
        <f t="shared" si="52"/>
        <v>ND</v>
      </c>
      <c r="BT383" s="57">
        <f t="shared" si="51"/>
        <v>0</v>
      </c>
      <c r="BU383" s="13">
        <v>16.4</v>
      </c>
      <c r="BV383" s="13"/>
      <c r="BW383" s="13"/>
      <c r="BX383" s="13"/>
      <c r="BY383" s="13"/>
      <c r="BZ383" s="13"/>
      <c r="CA383" s="12"/>
      <c r="CB383" s="13"/>
      <c r="CC383" s="13"/>
      <c r="CD383" s="13"/>
      <c r="CE383" s="13"/>
      <c r="CF383" s="13">
        <v>0.474</v>
      </c>
      <c r="CG383" s="4"/>
      <c r="CH383" s="4"/>
    </row>
    <row r="384" spans="1:86" ht="10.5" customHeight="1">
      <c r="A384" s="12" t="s">
        <v>193</v>
      </c>
      <c r="B384" s="20">
        <v>34975</v>
      </c>
      <c r="C384" s="70"/>
      <c r="D384" s="21" t="s">
        <v>117</v>
      </c>
      <c r="E384" s="13">
        <v>7</v>
      </c>
      <c r="F384" s="12"/>
      <c r="G384" s="13"/>
      <c r="H384" s="13"/>
      <c r="I384" s="13"/>
      <c r="J384" s="13"/>
      <c r="K384" s="13"/>
      <c r="L384" s="13">
        <v>3</v>
      </c>
      <c r="M384" s="13"/>
      <c r="N384" s="13"/>
      <c r="O384" s="13"/>
      <c r="P384" s="13"/>
      <c r="Q384" s="13"/>
      <c r="R384" s="13"/>
      <c r="S384" s="13"/>
      <c r="T384" s="12"/>
      <c r="U384" s="12"/>
      <c r="V384" s="13"/>
      <c r="W384" s="12">
        <v>0.1</v>
      </c>
      <c r="X384" s="12"/>
      <c r="Y384" s="13"/>
      <c r="Z384" s="13"/>
      <c r="AA384" s="12"/>
      <c r="AB384" s="12"/>
      <c r="AC384" s="12"/>
      <c r="AD384" s="13"/>
      <c r="AE384" s="13"/>
      <c r="AF384" s="13"/>
      <c r="AG384" s="13"/>
      <c r="AH384" s="13"/>
      <c r="AI384" s="13">
        <v>0.9</v>
      </c>
      <c r="AJ384" s="13"/>
      <c r="AK384" s="13"/>
      <c r="AL384" s="13"/>
      <c r="AM384" s="13"/>
      <c r="AN384" s="12"/>
      <c r="AO384" s="13"/>
      <c r="AP384" s="12"/>
      <c r="AQ384" s="12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>
        <v>0.2</v>
      </c>
      <c r="BB384" s="13"/>
      <c r="BC384" s="13"/>
      <c r="BD384" s="13"/>
      <c r="BE384" s="13"/>
      <c r="BF384" s="13"/>
      <c r="BG384" s="13"/>
      <c r="BH384" s="13">
        <v>0.3</v>
      </c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50">
        <f t="shared" si="52"/>
        <v>11.5</v>
      </c>
      <c r="BT384" s="57">
        <f t="shared" si="51"/>
        <v>6</v>
      </c>
      <c r="BU384" s="13">
        <v>133</v>
      </c>
      <c r="BV384" s="13">
        <v>3430</v>
      </c>
      <c r="BW384" s="13"/>
      <c r="BX384" s="13"/>
      <c r="BY384" s="13"/>
      <c r="BZ384" s="13"/>
      <c r="CA384" s="12"/>
      <c r="CB384" s="13"/>
      <c r="CC384" s="13"/>
      <c r="CD384" s="13"/>
      <c r="CE384" s="13">
        <v>134</v>
      </c>
      <c r="CF384" s="13">
        <v>0.103</v>
      </c>
      <c r="CG384" s="4"/>
      <c r="CH384" s="4"/>
    </row>
    <row r="385" spans="1:86" ht="10.5" customHeight="1">
      <c r="A385" s="12"/>
      <c r="B385" s="20"/>
      <c r="C385" s="70"/>
      <c r="D385" s="21"/>
      <c r="E385" s="13"/>
      <c r="F385" s="1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2"/>
      <c r="U385" s="12"/>
      <c r="V385" s="13"/>
      <c r="W385" s="12"/>
      <c r="X385" s="12"/>
      <c r="Y385" s="13"/>
      <c r="Z385" s="13"/>
      <c r="AA385" s="12"/>
      <c r="AB385" s="12"/>
      <c r="AC385" s="12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2"/>
      <c r="AO385" s="13"/>
      <c r="AP385" s="12"/>
      <c r="AQ385" s="12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U385" s="13"/>
      <c r="BV385" s="13"/>
      <c r="BW385" s="13"/>
      <c r="BX385" s="13"/>
      <c r="BY385" s="13"/>
      <c r="BZ385" s="13"/>
      <c r="CA385" s="12"/>
      <c r="CB385" s="13"/>
      <c r="CC385" s="13"/>
      <c r="CD385" s="13"/>
      <c r="CE385" s="13"/>
      <c r="CF385" s="13"/>
      <c r="CG385" s="4"/>
      <c r="CH385" s="4"/>
    </row>
    <row r="386" spans="1:86" ht="10.5" customHeight="1">
      <c r="A386" s="12"/>
      <c r="B386" s="20"/>
      <c r="C386" s="70"/>
      <c r="D386" s="21"/>
      <c r="E386" s="13"/>
      <c r="F386" s="1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2"/>
      <c r="U386" s="12"/>
      <c r="V386" s="13"/>
      <c r="W386" s="12"/>
      <c r="X386" s="12"/>
      <c r="Y386" s="13"/>
      <c r="Z386" s="13"/>
      <c r="AA386" s="12"/>
      <c r="AB386" s="12"/>
      <c r="AC386" s="12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2"/>
      <c r="AO386" s="13"/>
      <c r="AP386" s="12"/>
      <c r="AQ386" s="12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50" t="str">
        <f aca="true" t="shared" si="53" ref="BS386:BS391">IF(COUNTA(A386)=1,IF(SUM(E386:BR386)=0,"ND",SUM(E386:BR386))," ")</f>
        <v> </v>
      </c>
      <c r="BU386" s="13"/>
      <c r="BV386" s="13"/>
      <c r="BW386" s="13"/>
      <c r="BX386" s="13"/>
      <c r="BY386" s="13"/>
      <c r="BZ386" s="13"/>
      <c r="CA386" s="12"/>
      <c r="CB386" s="13"/>
      <c r="CC386" s="13"/>
      <c r="CD386" s="13"/>
      <c r="CE386" s="13"/>
      <c r="CF386" s="13"/>
      <c r="CG386" s="4"/>
      <c r="CH386" s="4"/>
    </row>
    <row r="387" spans="1:86" ht="10.5" customHeight="1">
      <c r="A387" s="12" t="s">
        <v>194</v>
      </c>
      <c r="B387" s="20">
        <v>33927</v>
      </c>
      <c r="C387" s="70"/>
      <c r="D387" s="21"/>
      <c r="E387" s="13"/>
      <c r="F387" s="12"/>
      <c r="G387" s="13"/>
      <c r="H387" s="13"/>
      <c r="I387" s="13"/>
      <c r="J387" s="13"/>
      <c r="K387" s="13"/>
      <c r="L387" s="13"/>
      <c r="M387" s="13"/>
      <c r="N387" s="13"/>
      <c r="O387" s="13"/>
      <c r="P387" s="13">
        <v>12</v>
      </c>
      <c r="Q387" s="13"/>
      <c r="R387" s="13"/>
      <c r="S387" s="13"/>
      <c r="T387" s="12">
        <v>360</v>
      </c>
      <c r="U387" s="12"/>
      <c r="V387" s="13"/>
      <c r="W387" s="12">
        <v>33</v>
      </c>
      <c r="X387" s="12"/>
      <c r="Y387" s="13"/>
      <c r="Z387" s="13"/>
      <c r="AA387" s="12"/>
      <c r="AB387" s="12"/>
      <c r="AC387" s="12"/>
      <c r="AD387" s="13"/>
      <c r="AE387" s="13"/>
      <c r="AF387" s="13"/>
      <c r="AG387" s="13"/>
      <c r="AH387" s="13">
        <v>2</v>
      </c>
      <c r="AI387" s="13"/>
      <c r="AJ387" s="13"/>
      <c r="AK387" s="13"/>
      <c r="AL387" s="13"/>
      <c r="AM387" s="13">
        <v>12</v>
      </c>
      <c r="AN387" s="12"/>
      <c r="AO387" s="13"/>
      <c r="AP387" s="12"/>
      <c r="AQ387" s="12"/>
      <c r="AR387" s="13"/>
      <c r="AS387" s="13"/>
      <c r="AT387" s="13"/>
      <c r="AU387" s="13">
        <v>16</v>
      </c>
      <c r="AV387" s="13"/>
      <c r="AW387" s="13"/>
      <c r="AX387" s="13"/>
      <c r="AY387" s="13"/>
      <c r="AZ387" s="13"/>
      <c r="BA387" s="13">
        <v>11</v>
      </c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50">
        <f t="shared" si="53"/>
        <v>446</v>
      </c>
      <c r="BT387" s="57">
        <f t="shared" si="51"/>
        <v>7</v>
      </c>
      <c r="BU387" s="13">
        <v>4.6</v>
      </c>
      <c r="BV387" s="13"/>
      <c r="BW387" s="13"/>
      <c r="BX387" s="13"/>
      <c r="BY387" s="13"/>
      <c r="BZ387" s="13"/>
      <c r="CA387" s="12"/>
      <c r="CB387" s="13"/>
      <c r="CC387" s="13"/>
      <c r="CD387" s="13"/>
      <c r="CE387" s="13"/>
      <c r="CF387" s="13">
        <v>0.0626</v>
      </c>
      <c r="CG387" s="4"/>
      <c r="CH387" s="4"/>
    </row>
    <row r="388" spans="1:86" ht="10.5" customHeight="1">
      <c r="A388" s="12" t="s">
        <v>194</v>
      </c>
      <c r="B388" s="20">
        <v>34284</v>
      </c>
      <c r="C388" s="70"/>
      <c r="D388" s="21"/>
      <c r="E388" s="13">
        <v>15</v>
      </c>
      <c r="F388" s="12"/>
      <c r="G388" s="13"/>
      <c r="H388" s="13">
        <v>2</v>
      </c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2">
        <v>370</v>
      </c>
      <c r="U388" s="12"/>
      <c r="V388" s="13"/>
      <c r="W388" s="12"/>
      <c r="X388" s="12"/>
      <c r="Y388" s="13"/>
      <c r="Z388" s="13"/>
      <c r="AA388" s="12"/>
      <c r="AB388" s="12"/>
      <c r="AC388" s="12"/>
      <c r="AD388" s="13"/>
      <c r="AE388" s="13"/>
      <c r="AF388" s="13"/>
      <c r="AG388" s="13"/>
      <c r="AH388" s="13"/>
      <c r="AI388" s="13"/>
      <c r="AJ388" s="13"/>
      <c r="AK388" s="13"/>
      <c r="AL388" s="13">
        <v>6</v>
      </c>
      <c r="AM388" s="13"/>
      <c r="AN388" s="12"/>
      <c r="AO388" s="13"/>
      <c r="AP388" s="12"/>
      <c r="AQ388" s="12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>
        <v>3</v>
      </c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50">
        <f t="shared" si="53"/>
        <v>396</v>
      </c>
      <c r="BT388" s="57">
        <f t="shared" si="51"/>
        <v>5</v>
      </c>
      <c r="BU388" s="13">
        <v>20.2</v>
      </c>
      <c r="BV388" s="13"/>
      <c r="BW388" s="13"/>
      <c r="BX388" s="13"/>
      <c r="BY388" s="13"/>
      <c r="BZ388" s="13"/>
      <c r="CA388" s="12"/>
      <c r="CB388" s="13"/>
      <c r="CC388" s="13"/>
      <c r="CD388" s="13"/>
      <c r="CE388" s="13"/>
      <c r="CF388" s="13">
        <v>0.268</v>
      </c>
      <c r="CG388" s="4"/>
      <c r="CH388" s="4"/>
    </row>
    <row r="389" spans="1:86" ht="10.5" customHeight="1">
      <c r="A389" s="12" t="s">
        <v>194</v>
      </c>
      <c r="B389" s="20">
        <v>34431</v>
      </c>
      <c r="C389" s="70"/>
      <c r="D389" s="21"/>
      <c r="E389" s="13"/>
      <c r="F389" s="12"/>
      <c r="G389" s="13"/>
      <c r="H389" s="13">
        <v>0.6</v>
      </c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2">
        <v>340</v>
      </c>
      <c r="U389" s="12"/>
      <c r="V389" s="13"/>
      <c r="W389" s="12"/>
      <c r="X389" s="12"/>
      <c r="Y389" s="13"/>
      <c r="Z389" s="13"/>
      <c r="AA389" s="12"/>
      <c r="AB389" s="12"/>
      <c r="AC389" s="12"/>
      <c r="AD389" s="13"/>
      <c r="AE389" s="13"/>
      <c r="AF389" s="13"/>
      <c r="AG389" s="13"/>
      <c r="AH389" s="13"/>
      <c r="AI389" s="13"/>
      <c r="AJ389" s="13"/>
      <c r="AK389" s="13"/>
      <c r="AL389" s="13">
        <v>0.9</v>
      </c>
      <c r="AM389" s="13"/>
      <c r="AN389" s="12"/>
      <c r="AO389" s="13"/>
      <c r="AP389" s="12"/>
      <c r="AQ389" s="12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>
        <v>12</v>
      </c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50">
        <f t="shared" si="53"/>
        <v>353.5</v>
      </c>
      <c r="BT389" s="57">
        <f t="shared" si="51"/>
        <v>4</v>
      </c>
      <c r="BU389" s="13">
        <v>17.4</v>
      </c>
      <c r="BV389" s="13"/>
      <c r="BW389" s="13"/>
      <c r="BX389" s="13"/>
      <c r="BY389" s="13"/>
      <c r="BZ389" s="13"/>
      <c r="CA389" s="12"/>
      <c r="CB389" s="13"/>
      <c r="CC389" s="13"/>
      <c r="CD389" s="13"/>
      <c r="CE389" s="13"/>
      <c r="CF389" s="13">
        <v>0.151</v>
      </c>
      <c r="CG389" s="4"/>
      <c r="CH389" s="4"/>
    </row>
    <row r="390" spans="1:86" ht="10.5" customHeight="1">
      <c r="A390" s="12" t="s">
        <v>194</v>
      </c>
      <c r="B390" s="20">
        <v>34521</v>
      </c>
      <c r="C390" s="70"/>
      <c r="D390" s="21" t="s">
        <v>117</v>
      </c>
      <c r="E390" s="13"/>
      <c r="F390" s="1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2">
        <v>6</v>
      </c>
      <c r="U390" s="12"/>
      <c r="V390" s="13"/>
      <c r="W390" s="12"/>
      <c r="X390" s="12"/>
      <c r="Y390" s="13"/>
      <c r="Z390" s="13"/>
      <c r="AA390" s="12"/>
      <c r="AB390" s="12"/>
      <c r="AC390" s="12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2"/>
      <c r="AO390" s="13"/>
      <c r="AP390" s="12"/>
      <c r="AQ390" s="12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50">
        <f t="shared" si="53"/>
        <v>6</v>
      </c>
      <c r="BT390" s="57">
        <f aca="true" t="shared" si="54" ref="BT390:BT405">COUNTA(E390:BR390)</f>
        <v>1</v>
      </c>
      <c r="BU390" s="13">
        <v>5.8</v>
      </c>
      <c r="BV390" s="13"/>
      <c r="BW390" s="13"/>
      <c r="BX390" s="13"/>
      <c r="BY390" s="13"/>
      <c r="BZ390" s="13"/>
      <c r="CA390" s="12"/>
      <c r="CB390" s="13"/>
      <c r="CC390" s="13"/>
      <c r="CD390" s="13"/>
      <c r="CE390" s="13"/>
      <c r="CF390" s="13">
        <v>0.0562</v>
      </c>
      <c r="CG390" s="4"/>
      <c r="CH390" s="4"/>
    </row>
    <row r="391" spans="1:86" ht="10.5" customHeight="1">
      <c r="A391" s="12" t="s">
        <v>194</v>
      </c>
      <c r="B391" s="20">
        <v>34975</v>
      </c>
      <c r="C391" s="70"/>
      <c r="D391" s="21" t="s">
        <v>117</v>
      </c>
      <c r="E391" s="13">
        <v>7</v>
      </c>
      <c r="F391" s="1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2">
        <v>11</v>
      </c>
      <c r="U391" s="12"/>
      <c r="V391" s="13"/>
      <c r="W391" s="12"/>
      <c r="X391" s="12"/>
      <c r="Y391" s="13"/>
      <c r="Z391" s="13"/>
      <c r="AA391" s="12"/>
      <c r="AB391" s="12"/>
      <c r="AC391" s="12"/>
      <c r="AD391" s="13"/>
      <c r="AE391" s="13"/>
      <c r="AF391" s="13"/>
      <c r="AG391" s="13"/>
      <c r="AH391" s="13"/>
      <c r="AI391" s="13">
        <v>0.6</v>
      </c>
      <c r="AJ391" s="13"/>
      <c r="AK391" s="13"/>
      <c r="AL391" s="13"/>
      <c r="AM391" s="13"/>
      <c r="AN391" s="12"/>
      <c r="AO391" s="13"/>
      <c r="AP391" s="12"/>
      <c r="AQ391" s="12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>
        <v>0.2</v>
      </c>
      <c r="BB391" s="13"/>
      <c r="BC391" s="13"/>
      <c r="BD391" s="13"/>
      <c r="BE391" s="13"/>
      <c r="BF391" s="13"/>
      <c r="BG391" s="13"/>
      <c r="BH391" s="13">
        <v>0.8</v>
      </c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50">
        <f t="shared" si="53"/>
        <v>19.6</v>
      </c>
      <c r="BT391" s="57">
        <f t="shared" si="54"/>
        <v>5</v>
      </c>
      <c r="BU391" s="13">
        <v>36.4</v>
      </c>
      <c r="BV391" s="13">
        <v>1210</v>
      </c>
      <c r="BW391" s="13"/>
      <c r="BX391" s="13"/>
      <c r="BY391" s="13"/>
      <c r="BZ391" s="13"/>
      <c r="CA391" s="12"/>
      <c r="CB391" s="13"/>
      <c r="CC391" s="13"/>
      <c r="CD391" s="13"/>
      <c r="CE391" s="13">
        <v>78.2</v>
      </c>
      <c r="CF391" s="13">
        <v>0.513</v>
      </c>
      <c r="CG391" s="4"/>
      <c r="CH391" s="4"/>
    </row>
    <row r="392" spans="1:86" ht="10.5" customHeight="1">
      <c r="A392" s="12"/>
      <c r="B392" s="20"/>
      <c r="C392" s="70"/>
      <c r="D392" s="21"/>
      <c r="E392" s="13"/>
      <c r="F392" s="1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2"/>
      <c r="U392" s="12"/>
      <c r="V392" s="13"/>
      <c r="W392" s="12"/>
      <c r="X392" s="12"/>
      <c r="Y392" s="13"/>
      <c r="Z392" s="13"/>
      <c r="AA392" s="12"/>
      <c r="AB392" s="12"/>
      <c r="AC392" s="12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2"/>
      <c r="AO392" s="13"/>
      <c r="AP392" s="12"/>
      <c r="AQ392" s="12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U392" s="13"/>
      <c r="BV392" s="13"/>
      <c r="BW392" s="13"/>
      <c r="BX392" s="13"/>
      <c r="BY392" s="13"/>
      <c r="BZ392" s="13"/>
      <c r="CA392" s="12"/>
      <c r="CB392" s="13"/>
      <c r="CC392" s="13"/>
      <c r="CD392" s="13"/>
      <c r="CE392" s="13"/>
      <c r="CF392" s="13"/>
      <c r="CG392" s="4"/>
      <c r="CH392" s="4"/>
    </row>
    <row r="393" spans="1:86" ht="10.5" customHeight="1">
      <c r="A393" s="12"/>
      <c r="B393" s="20"/>
      <c r="C393" s="70"/>
      <c r="D393" s="21"/>
      <c r="E393" s="13"/>
      <c r="F393" s="1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2"/>
      <c r="U393" s="12"/>
      <c r="V393" s="13"/>
      <c r="W393" s="12"/>
      <c r="X393" s="12"/>
      <c r="Y393" s="13"/>
      <c r="Z393" s="13"/>
      <c r="AA393" s="12"/>
      <c r="AB393" s="12"/>
      <c r="AC393" s="12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2"/>
      <c r="AO393" s="13"/>
      <c r="AP393" s="12"/>
      <c r="AQ393" s="12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50" t="str">
        <f aca="true" t="shared" si="55" ref="BS393:BS398">IF(COUNTA(A393)=1,IF(SUM(E393:BR393)=0,"ND",SUM(E393:BR393))," ")</f>
        <v> </v>
      </c>
      <c r="BU393" s="13"/>
      <c r="BV393" s="13"/>
      <c r="BW393" s="13"/>
      <c r="BX393" s="13"/>
      <c r="BY393" s="13"/>
      <c r="BZ393" s="13"/>
      <c r="CA393" s="12"/>
      <c r="CB393" s="13"/>
      <c r="CC393" s="13"/>
      <c r="CD393" s="13"/>
      <c r="CE393" s="13"/>
      <c r="CF393" s="13"/>
      <c r="CG393" s="4"/>
      <c r="CH393" s="4"/>
    </row>
    <row r="394" spans="1:86" ht="10.5" customHeight="1">
      <c r="A394" s="12" t="s">
        <v>195</v>
      </c>
      <c r="B394" s="20">
        <v>33927</v>
      </c>
      <c r="C394" s="70"/>
      <c r="D394" s="21"/>
      <c r="E394" s="13"/>
      <c r="F394" s="12"/>
      <c r="G394" s="13"/>
      <c r="H394" s="13">
        <v>7</v>
      </c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2">
        <v>230</v>
      </c>
      <c r="U394" s="12"/>
      <c r="V394" s="13"/>
      <c r="W394" s="12"/>
      <c r="X394" s="12"/>
      <c r="Y394" s="13"/>
      <c r="Z394" s="13"/>
      <c r="AA394" s="12"/>
      <c r="AB394" s="12"/>
      <c r="AC394" s="12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>
        <v>5</v>
      </c>
      <c r="AN394" s="12"/>
      <c r="AO394" s="13"/>
      <c r="AP394" s="12"/>
      <c r="AQ394" s="12"/>
      <c r="AR394" s="13"/>
      <c r="AS394" s="13"/>
      <c r="AT394" s="13"/>
      <c r="AU394" s="13">
        <v>37</v>
      </c>
      <c r="AV394" s="13"/>
      <c r="AW394" s="13"/>
      <c r="AX394" s="13"/>
      <c r="AY394" s="13"/>
      <c r="AZ394" s="13"/>
      <c r="BA394" s="13">
        <v>6</v>
      </c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50">
        <f t="shared" si="55"/>
        <v>285</v>
      </c>
      <c r="BT394" s="57">
        <f t="shared" si="54"/>
        <v>5</v>
      </c>
      <c r="BU394" s="13">
        <v>13.2</v>
      </c>
      <c r="BV394" s="13"/>
      <c r="BW394" s="13"/>
      <c r="BX394" s="13"/>
      <c r="BY394" s="13"/>
      <c r="BZ394" s="13"/>
      <c r="CA394" s="12"/>
      <c r="CB394" s="13"/>
      <c r="CC394" s="13"/>
      <c r="CD394" s="13"/>
      <c r="CE394" s="13"/>
      <c r="CF394" s="13">
        <v>0.0601</v>
      </c>
      <c r="CG394" s="4"/>
      <c r="CH394" s="4"/>
    </row>
    <row r="395" spans="1:86" ht="10.5" customHeight="1">
      <c r="A395" s="12" t="s">
        <v>195</v>
      </c>
      <c r="B395" s="20">
        <v>34284</v>
      </c>
      <c r="C395" s="70"/>
      <c r="D395" s="21"/>
      <c r="E395" s="13"/>
      <c r="F395" s="12"/>
      <c r="G395" s="13"/>
      <c r="H395" s="13">
        <v>2</v>
      </c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2">
        <v>180</v>
      </c>
      <c r="U395" s="12"/>
      <c r="V395" s="13"/>
      <c r="W395" s="12"/>
      <c r="X395" s="12"/>
      <c r="Y395" s="13"/>
      <c r="Z395" s="13"/>
      <c r="AA395" s="12"/>
      <c r="AB395" s="12"/>
      <c r="AC395" s="12"/>
      <c r="AD395" s="13"/>
      <c r="AE395" s="13"/>
      <c r="AF395" s="13"/>
      <c r="AG395" s="13"/>
      <c r="AH395" s="13"/>
      <c r="AI395" s="13"/>
      <c r="AJ395" s="13"/>
      <c r="AK395" s="13"/>
      <c r="AL395" s="13">
        <v>3</v>
      </c>
      <c r="AM395" s="13"/>
      <c r="AN395" s="12"/>
      <c r="AO395" s="13"/>
      <c r="AP395" s="12"/>
      <c r="AQ395" s="12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>
        <v>3</v>
      </c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50">
        <f t="shared" si="55"/>
        <v>188</v>
      </c>
      <c r="BT395" s="57">
        <f t="shared" si="54"/>
        <v>4</v>
      </c>
      <c r="BU395" s="13">
        <v>5.8</v>
      </c>
      <c r="BV395" s="13"/>
      <c r="BW395" s="13"/>
      <c r="BX395" s="13"/>
      <c r="BY395" s="13"/>
      <c r="BZ395" s="13"/>
      <c r="CA395" s="12"/>
      <c r="CB395" s="13"/>
      <c r="CC395" s="13"/>
      <c r="CD395" s="13"/>
      <c r="CE395" s="13"/>
      <c r="CF395" s="13">
        <v>0.116</v>
      </c>
      <c r="CG395" s="4"/>
      <c r="CH395" s="4"/>
    </row>
    <row r="396" spans="1:86" ht="10.5" customHeight="1">
      <c r="A396" s="12" t="s">
        <v>195</v>
      </c>
      <c r="B396" s="20">
        <v>34431</v>
      </c>
      <c r="C396" s="70"/>
      <c r="D396" s="21"/>
      <c r="E396" s="13"/>
      <c r="F396" s="12"/>
      <c r="G396" s="13"/>
      <c r="H396" s="13">
        <v>3.3</v>
      </c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2">
        <v>130</v>
      </c>
      <c r="U396" s="12"/>
      <c r="V396" s="13"/>
      <c r="W396" s="12"/>
      <c r="X396" s="12"/>
      <c r="Y396" s="13"/>
      <c r="Z396" s="13"/>
      <c r="AA396" s="12"/>
      <c r="AB396" s="12"/>
      <c r="AC396" s="12"/>
      <c r="AD396" s="13"/>
      <c r="AE396" s="13"/>
      <c r="AF396" s="13"/>
      <c r="AG396" s="13"/>
      <c r="AH396" s="13"/>
      <c r="AI396" s="13"/>
      <c r="AJ396" s="13"/>
      <c r="AK396" s="13"/>
      <c r="AL396" s="13">
        <v>1.6</v>
      </c>
      <c r="AM396" s="13"/>
      <c r="AN396" s="12"/>
      <c r="AO396" s="13"/>
      <c r="AP396" s="12"/>
      <c r="AQ396" s="12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>
        <v>8</v>
      </c>
      <c r="BB396" s="13"/>
      <c r="BC396" s="13"/>
      <c r="BD396" s="13"/>
      <c r="BE396" s="13"/>
      <c r="BF396" s="13"/>
      <c r="BG396" s="13"/>
      <c r="BH396" s="13">
        <v>0.7</v>
      </c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50">
        <f t="shared" si="55"/>
        <v>143.6</v>
      </c>
      <c r="BT396" s="57">
        <f t="shared" si="54"/>
        <v>5</v>
      </c>
      <c r="BU396" s="13">
        <v>4.4</v>
      </c>
      <c r="BV396" s="13"/>
      <c r="BW396" s="13"/>
      <c r="BX396" s="13"/>
      <c r="BY396" s="13"/>
      <c r="BZ396" s="13"/>
      <c r="CA396" s="12"/>
      <c r="CB396" s="13"/>
      <c r="CC396" s="13"/>
      <c r="CD396" s="13"/>
      <c r="CE396" s="13"/>
      <c r="CF396" s="13">
        <v>0.042</v>
      </c>
      <c r="CG396" s="4"/>
      <c r="CH396" s="4"/>
    </row>
    <row r="397" spans="1:86" ht="10.5" customHeight="1">
      <c r="A397" s="12" t="s">
        <v>195</v>
      </c>
      <c r="B397" s="20">
        <v>34521</v>
      </c>
      <c r="C397" s="70"/>
      <c r="D397" s="21" t="s">
        <v>117</v>
      </c>
      <c r="E397" s="13"/>
      <c r="F397" s="1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2">
        <v>16</v>
      </c>
      <c r="U397" s="12"/>
      <c r="V397" s="13"/>
      <c r="W397" s="12"/>
      <c r="X397" s="12"/>
      <c r="Y397" s="13"/>
      <c r="Z397" s="13"/>
      <c r="AA397" s="12"/>
      <c r="AB397" s="12"/>
      <c r="AC397" s="12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2"/>
      <c r="AO397" s="13"/>
      <c r="AP397" s="12"/>
      <c r="AQ397" s="12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50">
        <f t="shared" si="55"/>
        <v>16</v>
      </c>
      <c r="BT397" s="57">
        <f t="shared" si="54"/>
        <v>1</v>
      </c>
      <c r="BU397" s="13">
        <v>4.2</v>
      </c>
      <c r="BV397" s="13"/>
      <c r="BW397" s="13"/>
      <c r="BX397" s="13"/>
      <c r="BY397" s="13"/>
      <c r="BZ397" s="13"/>
      <c r="CA397" s="12"/>
      <c r="CB397" s="13"/>
      <c r="CC397" s="13"/>
      <c r="CD397" s="13"/>
      <c r="CE397" s="13"/>
      <c r="CF397" s="13">
        <v>0.0478</v>
      </c>
      <c r="CG397" s="4"/>
      <c r="CH397" s="4"/>
    </row>
    <row r="398" spans="1:86" ht="10.5" customHeight="1">
      <c r="A398" s="12" t="s">
        <v>195</v>
      </c>
      <c r="B398" s="20">
        <v>34975</v>
      </c>
      <c r="C398" s="70"/>
      <c r="D398" s="21" t="s">
        <v>117</v>
      </c>
      <c r="E398" s="13">
        <v>12</v>
      </c>
      <c r="F398" s="12"/>
      <c r="G398" s="13"/>
      <c r="H398" s="13">
        <v>5</v>
      </c>
      <c r="I398" s="13"/>
      <c r="J398" s="13"/>
      <c r="K398" s="13"/>
      <c r="L398" s="13">
        <v>11</v>
      </c>
      <c r="M398" s="13"/>
      <c r="N398" s="13"/>
      <c r="O398" s="13"/>
      <c r="P398" s="13"/>
      <c r="Q398" s="13"/>
      <c r="R398" s="13"/>
      <c r="S398" s="13"/>
      <c r="T398" s="12">
        <v>60</v>
      </c>
      <c r="U398" s="12"/>
      <c r="V398" s="13"/>
      <c r="W398" s="12"/>
      <c r="X398" s="12"/>
      <c r="Y398" s="13"/>
      <c r="Z398" s="13"/>
      <c r="AA398" s="12"/>
      <c r="AB398" s="12"/>
      <c r="AC398" s="12"/>
      <c r="AD398" s="13"/>
      <c r="AE398" s="13"/>
      <c r="AF398" s="13"/>
      <c r="AG398" s="13"/>
      <c r="AH398" s="13">
        <v>0.6</v>
      </c>
      <c r="AI398" s="13"/>
      <c r="AJ398" s="13"/>
      <c r="AK398" s="13">
        <v>1</v>
      </c>
      <c r="AL398" s="13">
        <v>2</v>
      </c>
      <c r="AM398" s="13"/>
      <c r="AN398" s="12"/>
      <c r="AO398" s="13"/>
      <c r="AP398" s="12"/>
      <c r="AQ398" s="12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>
        <v>2</v>
      </c>
      <c r="BB398" s="13"/>
      <c r="BC398" s="13"/>
      <c r="BD398" s="13"/>
      <c r="BE398" s="13"/>
      <c r="BF398" s="13"/>
      <c r="BG398" s="13"/>
      <c r="BH398" s="13">
        <v>2</v>
      </c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50">
        <f t="shared" si="55"/>
        <v>95.6</v>
      </c>
      <c r="BT398" s="57">
        <f t="shared" si="54"/>
        <v>9</v>
      </c>
      <c r="BU398" s="13">
        <v>57.7</v>
      </c>
      <c r="BV398" s="13">
        <v>899</v>
      </c>
      <c r="BW398" s="13"/>
      <c r="BX398" s="13"/>
      <c r="BY398" s="13"/>
      <c r="BZ398" s="13"/>
      <c r="CA398" s="12"/>
      <c r="CB398" s="13"/>
      <c r="CC398" s="13"/>
      <c r="CD398" s="13"/>
      <c r="CE398" s="13">
        <v>76.5</v>
      </c>
      <c r="CF398" s="13">
        <v>0.107</v>
      </c>
      <c r="CG398" s="4"/>
      <c r="CH398" s="4"/>
    </row>
    <row r="399" spans="1:86" ht="10.5" customHeight="1">
      <c r="A399" s="12"/>
      <c r="B399" s="20"/>
      <c r="C399" s="70"/>
      <c r="D399" s="21"/>
      <c r="E399" s="13"/>
      <c r="F399" s="1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2"/>
      <c r="U399" s="12"/>
      <c r="V399" s="13"/>
      <c r="W399" s="12"/>
      <c r="X399" s="12"/>
      <c r="Y399" s="13"/>
      <c r="Z399" s="13"/>
      <c r="AA399" s="12"/>
      <c r="AB399" s="12"/>
      <c r="AC399" s="12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2"/>
      <c r="AO399" s="13"/>
      <c r="AP399" s="12"/>
      <c r="AQ399" s="12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U399" s="13"/>
      <c r="BV399" s="13"/>
      <c r="BW399" s="13"/>
      <c r="BX399" s="13"/>
      <c r="BY399" s="13"/>
      <c r="BZ399" s="13"/>
      <c r="CA399" s="12"/>
      <c r="CB399" s="13"/>
      <c r="CC399" s="13"/>
      <c r="CD399" s="13"/>
      <c r="CE399" s="13"/>
      <c r="CF399" s="13"/>
      <c r="CG399" s="4"/>
      <c r="CH399" s="4"/>
    </row>
    <row r="400" spans="1:86" ht="10.5" customHeight="1">
      <c r="A400" s="12"/>
      <c r="B400" s="20"/>
      <c r="C400" s="70"/>
      <c r="D400" s="21"/>
      <c r="E400" s="13"/>
      <c r="F400" s="1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2"/>
      <c r="U400" s="12"/>
      <c r="V400" s="13"/>
      <c r="W400" s="12"/>
      <c r="X400" s="12"/>
      <c r="Y400" s="13"/>
      <c r="Z400" s="13"/>
      <c r="AA400" s="12"/>
      <c r="AB400" s="12"/>
      <c r="AC400" s="12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2"/>
      <c r="AO400" s="13"/>
      <c r="AP400" s="12"/>
      <c r="AQ400" s="12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50" t="str">
        <f aca="true" t="shared" si="56" ref="BS400:BS405">IF(COUNTA(A400)=1,IF(SUM(E400:BR400)=0,"ND",SUM(E400:BR400))," ")</f>
        <v> </v>
      </c>
      <c r="BU400" s="13"/>
      <c r="BV400" s="13"/>
      <c r="BW400" s="13"/>
      <c r="BX400" s="13"/>
      <c r="BY400" s="13"/>
      <c r="BZ400" s="13"/>
      <c r="CA400" s="12"/>
      <c r="CB400" s="13"/>
      <c r="CC400" s="13"/>
      <c r="CD400" s="13"/>
      <c r="CE400" s="13"/>
      <c r="CF400" s="13"/>
      <c r="CG400" s="4"/>
      <c r="CH400" s="4"/>
    </row>
    <row r="401" spans="1:86" ht="10.5" customHeight="1">
      <c r="A401" s="12" t="s">
        <v>196</v>
      </c>
      <c r="B401" s="20">
        <v>33927</v>
      </c>
      <c r="C401" s="70"/>
      <c r="D401" s="21"/>
      <c r="E401" s="13"/>
      <c r="F401" s="12"/>
      <c r="G401" s="13"/>
      <c r="H401" s="13">
        <v>5</v>
      </c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2">
        <v>730</v>
      </c>
      <c r="U401" s="12"/>
      <c r="V401" s="13"/>
      <c r="W401" s="12">
        <v>74</v>
      </c>
      <c r="X401" s="12"/>
      <c r="Y401" s="13"/>
      <c r="Z401" s="13"/>
      <c r="AA401" s="12"/>
      <c r="AB401" s="12"/>
      <c r="AC401" s="12"/>
      <c r="AD401" s="13"/>
      <c r="AE401" s="13"/>
      <c r="AF401" s="13"/>
      <c r="AG401" s="13"/>
      <c r="AH401" s="13">
        <v>96</v>
      </c>
      <c r="AI401" s="13"/>
      <c r="AJ401" s="13"/>
      <c r="AK401" s="13"/>
      <c r="AL401" s="13"/>
      <c r="AM401" s="13">
        <v>200</v>
      </c>
      <c r="AN401" s="12"/>
      <c r="AO401" s="13"/>
      <c r="AP401" s="12"/>
      <c r="AQ401" s="12"/>
      <c r="AR401" s="13"/>
      <c r="AS401" s="13"/>
      <c r="AT401" s="13">
        <v>12</v>
      </c>
      <c r="AU401" s="13"/>
      <c r="AV401" s="13"/>
      <c r="AW401" s="13"/>
      <c r="AX401" s="13"/>
      <c r="AY401" s="13"/>
      <c r="AZ401" s="13"/>
      <c r="BA401" s="13">
        <v>16</v>
      </c>
      <c r="BB401" s="13"/>
      <c r="BC401" s="13"/>
      <c r="BD401" s="13"/>
      <c r="BE401" s="13"/>
      <c r="BF401" s="13"/>
      <c r="BG401" s="13"/>
      <c r="BH401" s="13">
        <v>42</v>
      </c>
      <c r="BI401" s="13">
        <v>3</v>
      </c>
      <c r="BJ401" s="13"/>
      <c r="BK401" s="13"/>
      <c r="BL401" s="13"/>
      <c r="BM401" s="13"/>
      <c r="BN401" s="13"/>
      <c r="BO401" s="13"/>
      <c r="BP401" s="13"/>
      <c r="BQ401" s="13">
        <v>140</v>
      </c>
      <c r="BR401" s="13">
        <v>27</v>
      </c>
      <c r="BS401" s="50">
        <f t="shared" si="56"/>
        <v>1345</v>
      </c>
      <c r="BT401" s="57">
        <f t="shared" si="54"/>
        <v>11</v>
      </c>
      <c r="BU401" s="13">
        <v>19.3</v>
      </c>
      <c r="BV401" s="13"/>
      <c r="BW401" s="13"/>
      <c r="BX401" s="13"/>
      <c r="BY401" s="13"/>
      <c r="BZ401" s="13"/>
      <c r="CA401" s="12"/>
      <c r="CB401" s="13"/>
      <c r="CC401" s="13"/>
      <c r="CD401" s="13"/>
      <c r="CE401" s="13"/>
      <c r="CF401" s="13">
        <v>0.0377</v>
      </c>
      <c r="CG401" s="4"/>
      <c r="CH401" s="4"/>
    </row>
    <row r="402" spans="1:86" ht="10.5" customHeight="1">
      <c r="A402" s="12" t="s">
        <v>196</v>
      </c>
      <c r="B402" s="20">
        <v>34282</v>
      </c>
      <c r="C402" s="70"/>
      <c r="D402" s="21"/>
      <c r="E402" s="13"/>
      <c r="F402" s="12"/>
      <c r="G402" s="13"/>
      <c r="H402" s="13">
        <v>4</v>
      </c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2">
        <v>650</v>
      </c>
      <c r="U402" s="12"/>
      <c r="V402" s="13"/>
      <c r="W402" s="12"/>
      <c r="X402" s="12"/>
      <c r="Y402" s="13"/>
      <c r="Z402" s="13"/>
      <c r="AA402" s="12"/>
      <c r="AB402" s="12"/>
      <c r="AC402" s="12"/>
      <c r="AD402" s="13"/>
      <c r="AE402" s="13"/>
      <c r="AF402" s="13"/>
      <c r="AG402" s="13"/>
      <c r="AH402" s="13"/>
      <c r="AI402" s="13"/>
      <c r="AJ402" s="13"/>
      <c r="AK402" s="13">
        <v>99</v>
      </c>
      <c r="AL402" s="13">
        <v>3</v>
      </c>
      <c r="AM402" s="13"/>
      <c r="AN402" s="12"/>
      <c r="AO402" s="13"/>
      <c r="AP402" s="12"/>
      <c r="AQ402" s="12"/>
      <c r="AR402" s="13"/>
      <c r="AS402" s="13"/>
      <c r="AT402" s="13">
        <v>10</v>
      </c>
      <c r="AU402" s="13"/>
      <c r="AV402" s="13"/>
      <c r="AW402" s="13"/>
      <c r="AX402" s="13"/>
      <c r="AY402" s="13"/>
      <c r="AZ402" s="13"/>
      <c r="BA402" s="13">
        <v>6</v>
      </c>
      <c r="BB402" s="13"/>
      <c r="BC402" s="13"/>
      <c r="BD402" s="13"/>
      <c r="BE402" s="13"/>
      <c r="BF402" s="13"/>
      <c r="BG402" s="13"/>
      <c r="BH402" s="13">
        <v>24</v>
      </c>
      <c r="BI402" s="13"/>
      <c r="BJ402" s="13"/>
      <c r="BK402" s="13">
        <v>1</v>
      </c>
      <c r="BL402" s="13"/>
      <c r="BM402" s="13"/>
      <c r="BN402" s="13"/>
      <c r="BO402" s="13"/>
      <c r="BP402" s="13"/>
      <c r="BQ402" s="13">
        <v>67</v>
      </c>
      <c r="BR402" s="13">
        <v>26</v>
      </c>
      <c r="BS402" s="50">
        <f t="shared" si="56"/>
        <v>890</v>
      </c>
      <c r="BT402" s="57">
        <f t="shared" si="54"/>
        <v>10</v>
      </c>
      <c r="BU402" s="13">
        <v>43.4</v>
      </c>
      <c r="BV402" s="13"/>
      <c r="BW402" s="13"/>
      <c r="BX402" s="13"/>
      <c r="BY402" s="13"/>
      <c r="BZ402" s="13"/>
      <c r="CA402" s="12"/>
      <c r="CB402" s="13"/>
      <c r="CC402" s="13"/>
      <c r="CD402" s="13"/>
      <c r="CE402" s="13"/>
      <c r="CF402" s="13">
        <v>0.99</v>
      </c>
      <c r="CG402" s="4"/>
      <c r="CH402" s="4"/>
    </row>
    <row r="403" spans="1:86" ht="10.5" customHeight="1">
      <c r="A403" s="12" t="s">
        <v>196</v>
      </c>
      <c r="B403" s="20">
        <v>34431</v>
      </c>
      <c r="C403" s="70"/>
      <c r="D403" s="21"/>
      <c r="E403" s="13"/>
      <c r="F403" s="1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2">
        <v>140</v>
      </c>
      <c r="U403" s="12"/>
      <c r="V403" s="13"/>
      <c r="W403" s="12"/>
      <c r="X403" s="12"/>
      <c r="Y403" s="13"/>
      <c r="Z403" s="13"/>
      <c r="AA403" s="12"/>
      <c r="AB403" s="12"/>
      <c r="AC403" s="12"/>
      <c r="AD403" s="13"/>
      <c r="AE403" s="13"/>
      <c r="AF403" s="13"/>
      <c r="AG403" s="13"/>
      <c r="AH403" s="13"/>
      <c r="AI403" s="13"/>
      <c r="AJ403" s="13"/>
      <c r="AK403" s="13">
        <v>12</v>
      </c>
      <c r="AL403" s="13"/>
      <c r="AM403" s="13"/>
      <c r="AN403" s="12"/>
      <c r="AO403" s="13"/>
      <c r="AP403" s="12"/>
      <c r="AQ403" s="12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>
        <v>7.2</v>
      </c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>
        <v>3.5</v>
      </c>
      <c r="BR403" s="13">
        <v>3</v>
      </c>
      <c r="BS403" s="50">
        <f t="shared" si="56"/>
        <v>165.7</v>
      </c>
      <c r="BT403" s="57">
        <f t="shared" si="54"/>
        <v>5</v>
      </c>
      <c r="BU403" s="13">
        <v>91.9</v>
      </c>
      <c r="BV403" s="13"/>
      <c r="BW403" s="13"/>
      <c r="BX403" s="13"/>
      <c r="BY403" s="13"/>
      <c r="BZ403" s="13"/>
      <c r="CA403" s="12"/>
      <c r="CB403" s="13"/>
      <c r="CC403" s="13"/>
      <c r="CD403" s="13"/>
      <c r="CE403" s="13"/>
      <c r="CF403" s="13">
        <v>0.0679</v>
      </c>
      <c r="CG403" s="4"/>
      <c r="CH403" s="4"/>
    </row>
    <row r="404" spans="1:86" ht="10.5" customHeight="1">
      <c r="A404" s="12" t="s">
        <v>196</v>
      </c>
      <c r="B404" s="20">
        <v>34522</v>
      </c>
      <c r="C404" s="70"/>
      <c r="D404" s="21" t="s">
        <v>117</v>
      </c>
      <c r="E404" s="13"/>
      <c r="F404" s="12"/>
      <c r="G404" s="13"/>
      <c r="H404" s="13">
        <v>2</v>
      </c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2">
        <v>100</v>
      </c>
      <c r="U404" s="12"/>
      <c r="V404" s="13"/>
      <c r="W404" s="12"/>
      <c r="X404" s="12"/>
      <c r="Y404" s="13"/>
      <c r="Z404" s="13"/>
      <c r="AA404" s="12"/>
      <c r="AB404" s="12"/>
      <c r="AC404" s="12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2"/>
      <c r="AO404" s="13"/>
      <c r="AP404" s="12"/>
      <c r="AQ404" s="12"/>
      <c r="AR404" s="13"/>
      <c r="AS404" s="13"/>
      <c r="AT404" s="13">
        <v>3</v>
      </c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>
        <v>2</v>
      </c>
      <c r="BI404" s="13"/>
      <c r="BJ404" s="13"/>
      <c r="BK404" s="13"/>
      <c r="BL404" s="13"/>
      <c r="BM404" s="13"/>
      <c r="BN404" s="13"/>
      <c r="BO404" s="13"/>
      <c r="BP404" s="13"/>
      <c r="BQ404" s="13"/>
      <c r="BR404" s="13">
        <v>7</v>
      </c>
      <c r="BS404" s="50">
        <f t="shared" si="56"/>
        <v>114</v>
      </c>
      <c r="BT404" s="57">
        <f t="shared" si="54"/>
        <v>5</v>
      </c>
      <c r="BU404" s="13">
        <v>235</v>
      </c>
      <c r="BV404" s="13"/>
      <c r="BW404" s="13"/>
      <c r="BX404" s="13"/>
      <c r="BY404" s="13"/>
      <c r="BZ404" s="13"/>
      <c r="CA404" s="12"/>
      <c r="CB404" s="13"/>
      <c r="CC404" s="13"/>
      <c r="CD404" s="13"/>
      <c r="CE404" s="13"/>
      <c r="CF404" s="13">
        <v>0.996</v>
      </c>
      <c r="CG404" s="4"/>
      <c r="CH404" s="4"/>
    </row>
    <row r="405" spans="1:86" ht="10.5" customHeight="1">
      <c r="A405" s="12" t="s">
        <v>196</v>
      </c>
      <c r="B405" s="20">
        <v>34975</v>
      </c>
      <c r="C405" s="70"/>
      <c r="D405" s="21" t="s">
        <v>117</v>
      </c>
      <c r="E405" s="13">
        <v>25</v>
      </c>
      <c r="F405" s="12"/>
      <c r="G405" s="13"/>
      <c r="H405" s="13">
        <v>2</v>
      </c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2">
        <v>68</v>
      </c>
      <c r="U405" s="12"/>
      <c r="V405" s="13"/>
      <c r="W405" s="12"/>
      <c r="X405" s="12"/>
      <c r="Y405" s="13"/>
      <c r="Z405" s="13"/>
      <c r="AA405" s="12"/>
      <c r="AB405" s="12"/>
      <c r="AC405" s="12"/>
      <c r="AD405" s="13"/>
      <c r="AE405" s="13"/>
      <c r="AF405" s="13"/>
      <c r="AG405" s="13"/>
      <c r="AH405" s="13">
        <v>21</v>
      </c>
      <c r="AI405" s="13"/>
      <c r="AJ405" s="13"/>
      <c r="AK405" s="13">
        <v>32</v>
      </c>
      <c r="AL405" s="13">
        <v>0.6</v>
      </c>
      <c r="AM405" s="13"/>
      <c r="AN405" s="12"/>
      <c r="AO405" s="13"/>
      <c r="AP405" s="12"/>
      <c r="AQ405" s="12"/>
      <c r="AR405" s="13"/>
      <c r="AS405" s="13"/>
      <c r="AT405" s="13">
        <v>2</v>
      </c>
      <c r="AU405" s="13"/>
      <c r="AV405" s="13"/>
      <c r="AW405" s="13"/>
      <c r="AX405" s="13"/>
      <c r="AY405" s="13"/>
      <c r="AZ405" s="13"/>
      <c r="BA405" s="13">
        <v>1</v>
      </c>
      <c r="BB405" s="13"/>
      <c r="BC405" s="13"/>
      <c r="BD405" s="13"/>
      <c r="BE405" s="13"/>
      <c r="BF405" s="13"/>
      <c r="BG405" s="13"/>
      <c r="BH405" s="13">
        <v>4</v>
      </c>
      <c r="BI405" s="13">
        <v>2</v>
      </c>
      <c r="BJ405" s="13"/>
      <c r="BK405" s="13"/>
      <c r="BL405" s="13"/>
      <c r="BM405" s="13"/>
      <c r="BN405" s="13"/>
      <c r="BO405" s="13"/>
      <c r="BP405" s="13"/>
      <c r="BQ405" s="13">
        <v>16</v>
      </c>
      <c r="BR405" s="13">
        <v>6</v>
      </c>
      <c r="BS405" s="50">
        <f t="shared" si="56"/>
        <v>179.6</v>
      </c>
      <c r="BT405" s="57">
        <f t="shared" si="54"/>
        <v>12</v>
      </c>
      <c r="BU405" s="13">
        <v>179</v>
      </c>
      <c r="BV405" s="13">
        <v>3750</v>
      </c>
      <c r="BW405" s="13"/>
      <c r="BX405" s="13"/>
      <c r="BY405" s="13"/>
      <c r="BZ405" s="13"/>
      <c r="CA405" s="12"/>
      <c r="CB405" s="13"/>
      <c r="CC405" s="13"/>
      <c r="CD405" s="13"/>
      <c r="CE405" s="13">
        <v>156</v>
      </c>
      <c r="CF405" s="13">
        <v>0.207</v>
      </c>
      <c r="CG405" s="4"/>
      <c r="CH405" s="4"/>
    </row>
    <row r="406" spans="1:86" ht="10.5" customHeight="1">
      <c r="A406" s="12"/>
      <c r="B406" s="20"/>
      <c r="C406" s="70"/>
      <c r="D406" s="21"/>
      <c r="E406" s="13"/>
      <c r="F406" s="1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2"/>
      <c r="U406" s="12"/>
      <c r="V406" s="13"/>
      <c r="W406" s="12"/>
      <c r="X406" s="12"/>
      <c r="Y406" s="13"/>
      <c r="Z406" s="13"/>
      <c r="AA406" s="12"/>
      <c r="AB406" s="12"/>
      <c r="AC406" s="12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2"/>
      <c r="AO406" s="13"/>
      <c r="AP406" s="12"/>
      <c r="AQ406" s="12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U406" s="13"/>
      <c r="BV406" s="13"/>
      <c r="BW406" s="13"/>
      <c r="BX406" s="13"/>
      <c r="BY406" s="13"/>
      <c r="BZ406" s="13"/>
      <c r="CA406" s="12"/>
      <c r="CB406" s="13"/>
      <c r="CC406" s="13"/>
      <c r="CD406" s="13"/>
      <c r="CE406" s="13"/>
      <c r="CF406" s="13"/>
      <c r="CG406" s="4"/>
      <c r="CH406" s="4"/>
    </row>
    <row r="407" spans="1:86" ht="10.5" customHeight="1">
      <c r="A407" s="12"/>
      <c r="B407" s="20"/>
      <c r="C407" s="70"/>
      <c r="D407" s="21"/>
      <c r="E407" s="13"/>
      <c r="F407" s="1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2"/>
      <c r="U407" s="12"/>
      <c r="V407" s="13"/>
      <c r="W407" s="12"/>
      <c r="X407" s="12"/>
      <c r="Y407" s="13"/>
      <c r="Z407" s="13"/>
      <c r="AA407" s="12"/>
      <c r="AB407" s="12"/>
      <c r="AC407" s="12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2"/>
      <c r="AO407" s="13"/>
      <c r="AP407" s="12"/>
      <c r="AQ407" s="12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50" t="str">
        <f aca="true" t="shared" si="57" ref="BS407:BS412">IF(COUNTA(A407)=1,IF(SUM(E407:BR407)=0,"ND",SUM(E407:BR407))," ")</f>
        <v> </v>
      </c>
      <c r="BU407" s="13"/>
      <c r="BV407" s="13"/>
      <c r="BW407" s="13"/>
      <c r="BX407" s="13"/>
      <c r="BY407" s="13"/>
      <c r="BZ407" s="13"/>
      <c r="CA407" s="12"/>
      <c r="CB407" s="13"/>
      <c r="CC407" s="13"/>
      <c r="CD407" s="13"/>
      <c r="CE407" s="13"/>
      <c r="CF407" s="13"/>
      <c r="CG407" s="4"/>
      <c r="CH407" s="4"/>
    </row>
    <row r="408" spans="1:86" ht="10.5" customHeight="1">
      <c r="A408" s="12" t="s">
        <v>197</v>
      </c>
      <c r="B408" s="20">
        <v>33927</v>
      </c>
      <c r="C408" s="70"/>
      <c r="D408" s="21"/>
      <c r="E408" s="13"/>
      <c r="F408" s="12"/>
      <c r="G408" s="13"/>
      <c r="H408" s="13"/>
      <c r="I408" s="13"/>
      <c r="J408" s="13"/>
      <c r="K408" s="13"/>
      <c r="L408" s="13"/>
      <c r="M408" s="13"/>
      <c r="N408" s="13"/>
      <c r="O408" s="13"/>
      <c r="P408" s="13">
        <v>3</v>
      </c>
      <c r="Q408" s="13"/>
      <c r="R408" s="13"/>
      <c r="S408" s="13"/>
      <c r="T408" s="12">
        <v>1600</v>
      </c>
      <c r="U408" s="12"/>
      <c r="V408" s="13"/>
      <c r="W408" s="12">
        <v>8</v>
      </c>
      <c r="X408" s="12"/>
      <c r="Y408" s="13"/>
      <c r="Z408" s="13"/>
      <c r="AA408" s="12"/>
      <c r="AB408" s="12"/>
      <c r="AC408" s="12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>
        <v>4</v>
      </c>
      <c r="AN408" s="12"/>
      <c r="AO408" s="13"/>
      <c r="AP408" s="12"/>
      <c r="AQ408" s="12"/>
      <c r="AR408" s="13"/>
      <c r="AS408" s="13"/>
      <c r="AT408" s="13"/>
      <c r="AU408" s="13">
        <v>6</v>
      </c>
      <c r="AV408" s="13"/>
      <c r="AW408" s="13"/>
      <c r="AX408" s="13"/>
      <c r="AY408" s="13"/>
      <c r="AZ408" s="13"/>
      <c r="BA408" s="13">
        <v>21</v>
      </c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50">
        <f t="shared" si="57"/>
        <v>1642</v>
      </c>
      <c r="BT408" s="57">
        <f aca="true" t="shared" si="58" ref="BT408:BT419">COUNTA(E408:BR408)</f>
        <v>6</v>
      </c>
      <c r="BU408" s="13">
        <v>16.4</v>
      </c>
      <c r="BV408" s="13"/>
      <c r="BW408" s="13"/>
      <c r="BX408" s="13"/>
      <c r="BY408" s="13"/>
      <c r="BZ408" s="13"/>
      <c r="CA408" s="12"/>
      <c r="CB408" s="13"/>
      <c r="CC408" s="13"/>
      <c r="CD408" s="13"/>
      <c r="CE408" s="13"/>
      <c r="CF408" s="13">
        <v>0.187</v>
      </c>
      <c r="CG408" s="4"/>
      <c r="CH408" s="4"/>
    </row>
    <row r="409" spans="1:86" ht="10.5" customHeight="1">
      <c r="A409" s="12" t="s">
        <v>197</v>
      </c>
      <c r="B409" s="20">
        <v>34282</v>
      </c>
      <c r="C409" s="70"/>
      <c r="D409" s="21"/>
      <c r="E409" s="13"/>
      <c r="F409" s="12"/>
      <c r="G409" s="13"/>
      <c r="H409" s="13">
        <v>2</v>
      </c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2">
        <v>890</v>
      </c>
      <c r="U409" s="12"/>
      <c r="V409" s="13"/>
      <c r="W409" s="12"/>
      <c r="X409" s="12"/>
      <c r="Y409" s="13"/>
      <c r="Z409" s="13"/>
      <c r="AA409" s="12"/>
      <c r="AB409" s="12"/>
      <c r="AC409" s="12"/>
      <c r="AD409" s="13"/>
      <c r="AE409" s="13"/>
      <c r="AF409" s="13"/>
      <c r="AG409" s="13"/>
      <c r="AH409" s="13"/>
      <c r="AI409" s="13"/>
      <c r="AJ409" s="13"/>
      <c r="AK409" s="13">
        <v>2</v>
      </c>
      <c r="AL409" s="13">
        <v>4</v>
      </c>
      <c r="AM409" s="13"/>
      <c r="AN409" s="12"/>
      <c r="AO409" s="13"/>
      <c r="AP409" s="12"/>
      <c r="AQ409" s="12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>
        <v>6</v>
      </c>
      <c r="BB409" s="13"/>
      <c r="BC409" s="13"/>
      <c r="BD409" s="13"/>
      <c r="BE409" s="13"/>
      <c r="BF409" s="13"/>
      <c r="BG409" s="13"/>
      <c r="BH409" s="13">
        <v>2</v>
      </c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50">
        <f t="shared" si="57"/>
        <v>906</v>
      </c>
      <c r="BT409" s="57">
        <f t="shared" si="58"/>
        <v>6</v>
      </c>
      <c r="BU409" s="13">
        <v>8.2</v>
      </c>
      <c r="BV409" s="13"/>
      <c r="BW409" s="13"/>
      <c r="BX409" s="13"/>
      <c r="BY409" s="13"/>
      <c r="BZ409" s="13"/>
      <c r="CA409" s="12"/>
      <c r="CB409" s="13"/>
      <c r="CC409" s="13"/>
      <c r="CD409" s="13"/>
      <c r="CE409" s="13"/>
      <c r="CF409" s="13">
        <v>0.136</v>
      </c>
      <c r="CG409" s="4"/>
      <c r="CH409" s="4"/>
    </row>
    <row r="410" spans="1:86" ht="10.5" customHeight="1">
      <c r="A410" s="12" t="s">
        <v>197</v>
      </c>
      <c r="B410" s="20">
        <v>34431</v>
      </c>
      <c r="C410" s="70"/>
      <c r="D410" s="21"/>
      <c r="E410" s="13"/>
      <c r="F410" s="1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2">
        <v>28</v>
      </c>
      <c r="U410" s="12"/>
      <c r="V410" s="13"/>
      <c r="W410" s="12"/>
      <c r="X410" s="12"/>
      <c r="Y410" s="13"/>
      <c r="Z410" s="13"/>
      <c r="AA410" s="12"/>
      <c r="AB410" s="12"/>
      <c r="AC410" s="12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2"/>
      <c r="AO410" s="13"/>
      <c r="AP410" s="12"/>
      <c r="AQ410" s="12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50">
        <f t="shared" si="57"/>
        <v>28</v>
      </c>
      <c r="BT410" s="57">
        <f t="shared" si="58"/>
        <v>1</v>
      </c>
      <c r="BU410" s="13">
        <v>9</v>
      </c>
      <c r="BV410" s="13"/>
      <c r="BW410" s="13"/>
      <c r="BX410" s="13"/>
      <c r="BY410" s="13"/>
      <c r="BZ410" s="13"/>
      <c r="CA410" s="12"/>
      <c r="CB410" s="13"/>
      <c r="CC410" s="13"/>
      <c r="CD410" s="13"/>
      <c r="CE410" s="13"/>
      <c r="CF410" s="13">
        <v>0.0901</v>
      </c>
      <c r="CG410" s="4"/>
      <c r="CH410" s="4"/>
    </row>
    <row r="411" spans="1:86" ht="10.5" customHeight="1">
      <c r="A411" s="12" t="s">
        <v>197</v>
      </c>
      <c r="B411" s="20">
        <v>34522</v>
      </c>
      <c r="C411" s="70"/>
      <c r="D411" s="21" t="s">
        <v>117</v>
      </c>
      <c r="E411" s="13"/>
      <c r="F411" s="12"/>
      <c r="G411" s="13"/>
      <c r="H411" s="13">
        <v>3</v>
      </c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2">
        <v>370</v>
      </c>
      <c r="U411" s="12"/>
      <c r="V411" s="13"/>
      <c r="W411" s="12"/>
      <c r="X411" s="12"/>
      <c r="Y411" s="13"/>
      <c r="Z411" s="13"/>
      <c r="AA411" s="12"/>
      <c r="AB411" s="12"/>
      <c r="AC411" s="12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2"/>
      <c r="AO411" s="13"/>
      <c r="AP411" s="12"/>
      <c r="AQ411" s="12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50">
        <f t="shared" si="57"/>
        <v>373</v>
      </c>
      <c r="BT411" s="57">
        <f t="shared" si="58"/>
        <v>2</v>
      </c>
      <c r="BU411" s="13">
        <v>34.4</v>
      </c>
      <c r="BV411" s="13"/>
      <c r="BW411" s="13"/>
      <c r="BX411" s="13"/>
      <c r="BY411" s="13"/>
      <c r="BZ411" s="13"/>
      <c r="CA411" s="12"/>
      <c r="CB411" s="13"/>
      <c r="CC411" s="13"/>
      <c r="CD411" s="13"/>
      <c r="CE411" s="13"/>
      <c r="CF411" s="13">
        <v>0.242</v>
      </c>
      <c r="CG411" s="4"/>
      <c r="CH411" s="4"/>
    </row>
    <row r="412" spans="1:86" ht="10.5" customHeight="1">
      <c r="A412" s="12" t="s">
        <v>197</v>
      </c>
      <c r="B412" s="20">
        <v>34975</v>
      </c>
      <c r="C412" s="70"/>
      <c r="D412" s="21" t="s">
        <v>117</v>
      </c>
      <c r="E412" s="13">
        <v>9</v>
      </c>
      <c r="F412" s="1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2">
        <v>29</v>
      </c>
      <c r="U412" s="12"/>
      <c r="V412" s="13"/>
      <c r="W412" s="12"/>
      <c r="X412" s="12"/>
      <c r="Y412" s="13"/>
      <c r="Z412" s="13"/>
      <c r="AA412" s="12"/>
      <c r="AB412" s="12"/>
      <c r="AC412" s="12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2"/>
      <c r="AO412" s="13"/>
      <c r="AP412" s="12"/>
      <c r="AQ412" s="12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>
        <v>0.4</v>
      </c>
      <c r="BB412" s="13"/>
      <c r="BC412" s="13"/>
      <c r="BD412" s="13"/>
      <c r="BE412" s="13"/>
      <c r="BF412" s="13"/>
      <c r="BG412" s="13"/>
      <c r="BH412" s="13">
        <v>0.3</v>
      </c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50">
        <f t="shared" si="57"/>
        <v>38.699999999999996</v>
      </c>
      <c r="BT412" s="57">
        <f t="shared" si="58"/>
        <v>4</v>
      </c>
      <c r="BU412" s="13">
        <v>175</v>
      </c>
      <c r="BV412" s="13">
        <v>3700</v>
      </c>
      <c r="BW412" s="13"/>
      <c r="BX412" s="13"/>
      <c r="BY412" s="13"/>
      <c r="BZ412" s="13"/>
      <c r="CA412" s="12"/>
      <c r="CB412" s="13"/>
      <c r="CC412" s="13"/>
      <c r="CD412" s="13"/>
      <c r="CE412" s="13">
        <v>58.6</v>
      </c>
      <c r="CF412" s="13">
        <v>0.194</v>
      </c>
      <c r="CG412" s="4"/>
      <c r="CH412" s="4"/>
    </row>
    <row r="413" spans="1:86" ht="10.5" customHeight="1">
      <c r="A413" s="12"/>
      <c r="B413" s="20"/>
      <c r="C413" s="70"/>
      <c r="D413" s="21"/>
      <c r="E413" s="13"/>
      <c r="F413" s="1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2"/>
      <c r="U413" s="12"/>
      <c r="V413" s="13"/>
      <c r="W413" s="12"/>
      <c r="X413" s="12"/>
      <c r="Y413" s="13"/>
      <c r="Z413" s="13"/>
      <c r="AA413" s="12"/>
      <c r="AB413" s="12"/>
      <c r="AC413" s="12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2"/>
      <c r="AO413" s="13"/>
      <c r="AP413" s="12"/>
      <c r="AQ413" s="12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U413" s="13"/>
      <c r="BV413" s="13"/>
      <c r="BW413" s="13"/>
      <c r="BX413" s="13"/>
      <c r="BY413" s="13"/>
      <c r="BZ413" s="13"/>
      <c r="CA413" s="12"/>
      <c r="CB413" s="13"/>
      <c r="CC413" s="13"/>
      <c r="CD413" s="13"/>
      <c r="CE413" s="13"/>
      <c r="CF413" s="13"/>
      <c r="CG413" s="4"/>
      <c r="CH413" s="4"/>
    </row>
    <row r="414" spans="1:86" ht="10.5" customHeight="1">
      <c r="A414" s="12"/>
      <c r="B414" s="20"/>
      <c r="C414" s="70"/>
      <c r="D414" s="21"/>
      <c r="E414" s="13"/>
      <c r="F414" s="1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2"/>
      <c r="U414" s="12"/>
      <c r="V414" s="13"/>
      <c r="W414" s="12"/>
      <c r="X414" s="12"/>
      <c r="Y414" s="13"/>
      <c r="Z414" s="13"/>
      <c r="AA414" s="12"/>
      <c r="AB414" s="12"/>
      <c r="AC414" s="12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2"/>
      <c r="AO414" s="13"/>
      <c r="AP414" s="12"/>
      <c r="AQ414" s="12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50" t="str">
        <f aca="true" t="shared" si="59" ref="BS414:BS419">IF(COUNTA(A414)=1,IF(SUM(E414:BR414)=0,"ND",SUM(E414:BR414))," ")</f>
        <v> </v>
      </c>
      <c r="BU414" s="13"/>
      <c r="BV414" s="13"/>
      <c r="BW414" s="13"/>
      <c r="BX414" s="13"/>
      <c r="BY414" s="13"/>
      <c r="BZ414" s="13"/>
      <c r="CA414" s="12"/>
      <c r="CB414" s="13"/>
      <c r="CC414" s="13"/>
      <c r="CD414" s="13"/>
      <c r="CE414" s="13"/>
      <c r="CF414" s="13"/>
      <c r="CG414" s="4"/>
      <c r="CH414" s="4"/>
    </row>
    <row r="415" spans="1:86" ht="10.5" customHeight="1">
      <c r="A415" s="12" t="s">
        <v>198</v>
      </c>
      <c r="B415" s="20">
        <v>33927</v>
      </c>
      <c r="C415" s="70"/>
      <c r="D415" s="21"/>
      <c r="E415" s="13"/>
      <c r="F415" s="1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2">
        <v>36</v>
      </c>
      <c r="U415" s="12"/>
      <c r="V415" s="13"/>
      <c r="W415" s="12"/>
      <c r="X415" s="12"/>
      <c r="Y415" s="13"/>
      <c r="Z415" s="13"/>
      <c r="AA415" s="12"/>
      <c r="AB415" s="12"/>
      <c r="AC415" s="12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2"/>
      <c r="AO415" s="13"/>
      <c r="AP415" s="12"/>
      <c r="AQ415" s="12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50">
        <f t="shared" si="59"/>
        <v>36</v>
      </c>
      <c r="BT415" s="57">
        <f t="shared" si="58"/>
        <v>1</v>
      </c>
      <c r="BU415" s="13">
        <v>6.8</v>
      </c>
      <c r="BV415" s="13"/>
      <c r="BW415" s="13"/>
      <c r="BX415" s="13"/>
      <c r="BY415" s="13"/>
      <c r="BZ415" s="13"/>
      <c r="CA415" s="12"/>
      <c r="CB415" s="13"/>
      <c r="CC415" s="13"/>
      <c r="CD415" s="13"/>
      <c r="CE415" s="13"/>
      <c r="CF415" s="13">
        <v>0.0466</v>
      </c>
      <c r="CG415" s="4"/>
      <c r="CH415" s="4"/>
    </row>
    <row r="416" spans="1:86" ht="10.5" customHeight="1">
      <c r="A416" s="12" t="s">
        <v>198</v>
      </c>
      <c r="B416" s="20">
        <v>34282</v>
      </c>
      <c r="C416" s="70"/>
      <c r="D416" s="21"/>
      <c r="E416" s="13"/>
      <c r="F416" s="1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2">
        <v>12</v>
      </c>
      <c r="U416" s="12"/>
      <c r="V416" s="13"/>
      <c r="W416" s="12"/>
      <c r="X416" s="12"/>
      <c r="Y416" s="13"/>
      <c r="Z416" s="13"/>
      <c r="AA416" s="12"/>
      <c r="AB416" s="12"/>
      <c r="AC416" s="12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2"/>
      <c r="AO416" s="13"/>
      <c r="AP416" s="12"/>
      <c r="AQ416" s="12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50">
        <f t="shared" si="59"/>
        <v>12</v>
      </c>
      <c r="BT416" s="57">
        <f t="shared" si="58"/>
        <v>1</v>
      </c>
      <c r="BU416" s="13">
        <v>9.2</v>
      </c>
      <c r="BV416" s="13"/>
      <c r="BW416" s="13"/>
      <c r="BX416" s="13"/>
      <c r="BY416" s="13"/>
      <c r="BZ416" s="13"/>
      <c r="CA416" s="12"/>
      <c r="CB416" s="13"/>
      <c r="CC416" s="13"/>
      <c r="CD416" s="13"/>
      <c r="CE416" s="13"/>
      <c r="CF416" s="13">
        <v>0.0748</v>
      </c>
      <c r="CG416" s="4"/>
      <c r="CH416" s="4"/>
    </row>
    <row r="417" spans="1:86" ht="10.5" customHeight="1">
      <c r="A417" s="12" t="s">
        <v>198</v>
      </c>
      <c r="B417" s="20">
        <v>34431</v>
      </c>
      <c r="C417" s="70"/>
      <c r="D417" s="21"/>
      <c r="E417" s="13">
        <v>7.9</v>
      </c>
      <c r="F417" s="1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2">
        <v>71</v>
      </c>
      <c r="U417" s="12"/>
      <c r="V417" s="13"/>
      <c r="W417" s="12"/>
      <c r="X417" s="12"/>
      <c r="Y417" s="13"/>
      <c r="Z417" s="13"/>
      <c r="AA417" s="12"/>
      <c r="AB417" s="12"/>
      <c r="AC417" s="12"/>
      <c r="AD417" s="13"/>
      <c r="AE417" s="13"/>
      <c r="AF417" s="13"/>
      <c r="AG417" s="13"/>
      <c r="AH417" s="13"/>
      <c r="AI417" s="13"/>
      <c r="AJ417" s="13"/>
      <c r="AK417" s="13">
        <v>2.4</v>
      </c>
      <c r="AL417" s="13"/>
      <c r="AM417" s="13"/>
      <c r="AN417" s="12"/>
      <c r="AO417" s="13"/>
      <c r="AP417" s="12"/>
      <c r="AQ417" s="12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>
        <v>3</v>
      </c>
      <c r="BB417" s="13"/>
      <c r="BC417" s="13"/>
      <c r="BD417" s="13"/>
      <c r="BE417" s="13"/>
      <c r="BF417" s="13"/>
      <c r="BG417" s="13"/>
      <c r="BH417" s="13">
        <v>0.7</v>
      </c>
      <c r="BI417" s="13"/>
      <c r="BJ417" s="13"/>
      <c r="BK417" s="13"/>
      <c r="BL417" s="13"/>
      <c r="BM417" s="13"/>
      <c r="BN417" s="13"/>
      <c r="BO417" s="13"/>
      <c r="BP417" s="13"/>
      <c r="BQ417" s="13">
        <v>1.5</v>
      </c>
      <c r="BR417" s="13"/>
      <c r="BS417" s="50">
        <f t="shared" si="59"/>
        <v>86.50000000000001</v>
      </c>
      <c r="BT417" s="57">
        <f t="shared" si="58"/>
        <v>6</v>
      </c>
      <c r="BU417" s="13">
        <v>10.3</v>
      </c>
      <c r="BV417" s="13"/>
      <c r="BW417" s="13"/>
      <c r="BX417" s="13"/>
      <c r="BY417" s="13"/>
      <c r="BZ417" s="13"/>
      <c r="CA417" s="12"/>
      <c r="CB417" s="13"/>
      <c r="CC417" s="13"/>
      <c r="CD417" s="13"/>
      <c r="CE417" s="13"/>
      <c r="CF417" s="13">
        <v>0.0233</v>
      </c>
      <c r="CG417" s="4"/>
      <c r="CH417" s="4"/>
    </row>
    <row r="418" spans="1:86" ht="10.5" customHeight="1">
      <c r="A418" s="12" t="s">
        <v>198</v>
      </c>
      <c r="B418" s="20">
        <v>34522</v>
      </c>
      <c r="C418" s="70"/>
      <c r="D418" s="21" t="s">
        <v>117</v>
      </c>
      <c r="E418" s="13"/>
      <c r="F418" s="1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2"/>
      <c r="U418" s="12"/>
      <c r="V418" s="13"/>
      <c r="W418" s="12"/>
      <c r="X418" s="12"/>
      <c r="Y418" s="13"/>
      <c r="Z418" s="13"/>
      <c r="AA418" s="12"/>
      <c r="AB418" s="12"/>
      <c r="AC418" s="12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2"/>
      <c r="AO418" s="13"/>
      <c r="AP418" s="12"/>
      <c r="AQ418" s="12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>
        <v>2</v>
      </c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50">
        <f t="shared" si="59"/>
        <v>2</v>
      </c>
      <c r="BT418" s="57">
        <f t="shared" si="58"/>
        <v>1</v>
      </c>
      <c r="BU418" s="13">
        <v>62.4</v>
      </c>
      <c r="BV418" s="13"/>
      <c r="BW418" s="13"/>
      <c r="BX418" s="13"/>
      <c r="BY418" s="13"/>
      <c r="BZ418" s="13"/>
      <c r="CA418" s="12"/>
      <c r="CB418" s="13"/>
      <c r="CC418" s="13"/>
      <c r="CD418" s="13"/>
      <c r="CE418" s="13"/>
      <c r="CF418" s="13">
        <v>0.163</v>
      </c>
      <c r="CG418" s="4"/>
      <c r="CH418" s="4"/>
    </row>
    <row r="419" spans="1:86" ht="10.5" customHeight="1">
      <c r="A419" s="12" t="s">
        <v>198</v>
      </c>
      <c r="B419" s="20">
        <v>34976</v>
      </c>
      <c r="C419" s="70"/>
      <c r="D419" s="21" t="s">
        <v>117</v>
      </c>
      <c r="E419" s="13">
        <v>10</v>
      </c>
      <c r="F419" s="1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2">
        <v>0.2</v>
      </c>
      <c r="U419" s="12"/>
      <c r="V419" s="13"/>
      <c r="W419" s="12"/>
      <c r="X419" s="12"/>
      <c r="Y419" s="13"/>
      <c r="Z419" s="13"/>
      <c r="AA419" s="12"/>
      <c r="AB419" s="12"/>
      <c r="AC419" s="12"/>
      <c r="AD419" s="13"/>
      <c r="AE419" s="13"/>
      <c r="AF419" s="13"/>
      <c r="AG419" s="13"/>
      <c r="AH419" s="13"/>
      <c r="AI419" s="13">
        <v>0.3</v>
      </c>
      <c r="AJ419" s="13"/>
      <c r="AK419" s="13"/>
      <c r="AL419" s="13"/>
      <c r="AM419" s="13"/>
      <c r="AN419" s="12"/>
      <c r="AO419" s="13"/>
      <c r="AP419" s="12"/>
      <c r="AQ419" s="12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>
        <v>0.2</v>
      </c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50">
        <f t="shared" si="59"/>
        <v>10.7</v>
      </c>
      <c r="BT419" s="57">
        <f t="shared" si="58"/>
        <v>4</v>
      </c>
      <c r="BU419" s="13">
        <v>27.7</v>
      </c>
      <c r="BV419" s="13">
        <v>734</v>
      </c>
      <c r="BW419" s="13"/>
      <c r="BX419" s="13"/>
      <c r="BY419" s="13"/>
      <c r="BZ419" s="13"/>
      <c r="CA419" s="12"/>
      <c r="CB419" s="13"/>
      <c r="CC419" s="13"/>
      <c r="CD419" s="13"/>
      <c r="CE419" s="13">
        <v>37.8</v>
      </c>
      <c r="CF419" s="13">
        <v>0.0331</v>
      </c>
      <c r="CG419" s="4"/>
      <c r="CH419" s="4"/>
    </row>
    <row r="420" spans="1:86" ht="10.5" customHeight="1">
      <c r="A420" s="12"/>
      <c r="B420" s="20"/>
      <c r="C420" s="70"/>
      <c r="D420" s="21"/>
      <c r="E420" s="13"/>
      <c r="F420" s="1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2"/>
      <c r="U420" s="12"/>
      <c r="V420" s="13"/>
      <c r="W420" s="12"/>
      <c r="X420" s="12"/>
      <c r="Y420" s="13"/>
      <c r="Z420" s="13"/>
      <c r="AA420" s="12"/>
      <c r="AB420" s="12"/>
      <c r="AC420" s="12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2"/>
      <c r="AO420" s="13"/>
      <c r="AP420" s="12"/>
      <c r="AQ420" s="12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U420" s="13"/>
      <c r="BV420" s="13"/>
      <c r="BW420" s="13"/>
      <c r="BX420" s="13"/>
      <c r="BY420" s="13"/>
      <c r="BZ420" s="13"/>
      <c r="CA420" s="12"/>
      <c r="CB420" s="13"/>
      <c r="CC420" s="13"/>
      <c r="CD420" s="13"/>
      <c r="CE420" s="13"/>
      <c r="CF420" s="13"/>
      <c r="CG420" s="4"/>
      <c r="CH420" s="4"/>
    </row>
    <row r="421" spans="1:86" ht="10.5" customHeight="1">
      <c r="A421" s="12"/>
      <c r="B421" s="20"/>
      <c r="C421" s="70"/>
      <c r="D421" s="21"/>
      <c r="E421" s="13"/>
      <c r="F421" s="1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2"/>
      <c r="U421" s="12"/>
      <c r="V421" s="13"/>
      <c r="W421" s="12"/>
      <c r="X421" s="12"/>
      <c r="Y421" s="13"/>
      <c r="Z421" s="13"/>
      <c r="AA421" s="12"/>
      <c r="AB421" s="12"/>
      <c r="AC421" s="12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2"/>
      <c r="AO421" s="13"/>
      <c r="AP421" s="12"/>
      <c r="AQ421" s="12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50" t="str">
        <f aca="true" t="shared" si="60" ref="BS421:BS432">IF(COUNTA(A421)=1,IF(SUM(E421:BR421)=0,"ND",SUM(E421:BR421))," ")</f>
        <v> </v>
      </c>
      <c r="BU421" s="13"/>
      <c r="BV421" s="13"/>
      <c r="BW421" s="13"/>
      <c r="BX421" s="13"/>
      <c r="BY421" s="13"/>
      <c r="BZ421" s="13"/>
      <c r="CA421" s="12"/>
      <c r="CB421" s="13"/>
      <c r="CC421" s="13"/>
      <c r="CD421" s="13"/>
      <c r="CE421" s="13"/>
      <c r="CF421" s="13"/>
      <c r="CG421" s="4"/>
      <c r="CH421" s="4"/>
    </row>
    <row r="422" spans="1:86" ht="10.5" customHeight="1">
      <c r="A422" s="12" t="s">
        <v>199</v>
      </c>
      <c r="B422" s="20">
        <v>33927</v>
      </c>
      <c r="C422" s="70"/>
      <c r="D422" s="21"/>
      <c r="E422" s="13"/>
      <c r="F422" s="12"/>
      <c r="G422" s="13"/>
      <c r="H422" s="13"/>
      <c r="I422" s="13"/>
      <c r="J422" s="13"/>
      <c r="K422" s="13"/>
      <c r="L422" s="13"/>
      <c r="M422" s="13"/>
      <c r="N422" s="13"/>
      <c r="O422" s="13"/>
      <c r="P422" s="13">
        <v>2</v>
      </c>
      <c r="Q422" s="13"/>
      <c r="R422" s="13"/>
      <c r="S422" s="13"/>
      <c r="T422" s="12">
        <v>20</v>
      </c>
      <c r="U422" s="12"/>
      <c r="V422" s="13"/>
      <c r="W422" s="12">
        <v>13</v>
      </c>
      <c r="X422" s="12"/>
      <c r="Y422" s="13"/>
      <c r="Z422" s="13"/>
      <c r="AA422" s="12"/>
      <c r="AB422" s="12"/>
      <c r="AC422" s="12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2"/>
      <c r="AO422" s="13"/>
      <c r="AP422" s="12"/>
      <c r="AQ422" s="12"/>
      <c r="AR422" s="13"/>
      <c r="AS422" s="13"/>
      <c r="AT422" s="13"/>
      <c r="AU422" s="13">
        <v>5</v>
      </c>
      <c r="AV422" s="13"/>
      <c r="AW422" s="13"/>
      <c r="AX422" s="13"/>
      <c r="AY422" s="13"/>
      <c r="AZ422" s="13"/>
      <c r="BA422" s="13">
        <v>1</v>
      </c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50">
        <f t="shared" si="60"/>
        <v>41</v>
      </c>
      <c r="BT422" s="57">
        <f aca="true" t="shared" si="61" ref="BT422:BT437">COUNTA(E422:BR422)</f>
        <v>5</v>
      </c>
      <c r="BU422" s="13">
        <v>3.9</v>
      </c>
      <c r="BV422" s="13"/>
      <c r="BW422" s="13"/>
      <c r="BX422" s="13"/>
      <c r="BY422" s="13"/>
      <c r="BZ422" s="13"/>
      <c r="CA422" s="12"/>
      <c r="CB422" s="13"/>
      <c r="CC422" s="13"/>
      <c r="CD422" s="13"/>
      <c r="CE422" s="13"/>
      <c r="CF422" s="13">
        <v>0.0748</v>
      </c>
      <c r="CG422" s="4"/>
      <c r="CH422" s="4"/>
    </row>
    <row r="423" spans="1:86" ht="10.5" customHeight="1">
      <c r="A423" s="12" t="s">
        <v>199</v>
      </c>
      <c r="B423" s="20">
        <v>34282</v>
      </c>
      <c r="C423" s="70"/>
      <c r="D423" s="21"/>
      <c r="E423" s="13">
        <v>15</v>
      </c>
      <c r="F423" s="1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2">
        <v>7</v>
      </c>
      <c r="U423" s="12"/>
      <c r="V423" s="13"/>
      <c r="W423" s="12"/>
      <c r="X423" s="12"/>
      <c r="Y423" s="13"/>
      <c r="Z423" s="13"/>
      <c r="AA423" s="12"/>
      <c r="AB423" s="12"/>
      <c r="AC423" s="12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2"/>
      <c r="AO423" s="13"/>
      <c r="AP423" s="12"/>
      <c r="AQ423" s="12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>
        <v>1</v>
      </c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50">
        <f t="shared" si="60"/>
        <v>23</v>
      </c>
      <c r="BT423" s="57">
        <f t="shared" si="61"/>
        <v>3</v>
      </c>
      <c r="BU423" s="13">
        <v>41</v>
      </c>
      <c r="BV423" s="13"/>
      <c r="BW423" s="13"/>
      <c r="BX423" s="13"/>
      <c r="BY423" s="13"/>
      <c r="BZ423" s="13"/>
      <c r="CA423" s="12"/>
      <c r="CB423" s="13"/>
      <c r="CC423" s="13"/>
      <c r="CD423" s="13"/>
      <c r="CE423" s="13"/>
      <c r="CF423" s="13">
        <v>0.593</v>
      </c>
      <c r="CG423" s="4"/>
      <c r="CH423" s="4"/>
    </row>
    <row r="424" spans="1:86" ht="10.5" customHeight="1">
      <c r="A424" s="12" t="s">
        <v>199</v>
      </c>
      <c r="B424" s="20">
        <v>34431</v>
      </c>
      <c r="C424" s="70"/>
      <c r="D424" s="21"/>
      <c r="E424" s="13">
        <v>38</v>
      </c>
      <c r="F424" s="1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2"/>
      <c r="U424" s="12"/>
      <c r="V424" s="13"/>
      <c r="W424" s="12"/>
      <c r="X424" s="12"/>
      <c r="Y424" s="13"/>
      <c r="Z424" s="13"/>
      <c r="AA424" s="12"/>
      <c r="AB424" s="12"/>
      <c r="AC424" s="12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2"/>
      <c r="AO424" s="13"/>
      <c r="AP424" s="12"/>
      <c r="AQ424" s="12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50">
        <f t="shared" si="60"/>
        <v>38</v>
      </c>
      <c r="BT424" s="57">
        <f t="shared" si="61"/>
        <v>1</v>
      </c>
      <c r="BU424" s="13">
        <v>3.4</v>
      </c>
      <c r="BV424" s="13"/>
      <c r="BW424" s="13"/>
      <c r="BX424" s="13"/>
      <c r="BY424" s="13"/>
      <c r="BZ424" s="13"/>
      <c r="CA424" s="12"/>
      <c r="CB424" s="13"/>
      <c r="CC424" s="13"/>
      <c r="CD424" s="13"/>
      <c r="CE424" s="13"/>
      <c r="CF424" s="13">
        <v>0.0451</v>
      </c>
      <c r="CG424" s="4"/>
      <c r="CH424" s="4"/>
    </row>
    <row r="425" spans="1:86" ht="10.5" customHeight="1">
      <c r="A425" s="12" t="s">
        <v>199</v>
      </c>
      <c r="B425" s="20">
        <v>34522</v>
      </c>
      <c r="C425" s="70"/>
      <c r="D425" s="21" t="s">
        <v>117</v>
      </c>
      <c r="E425" s="13"/>
      <c r="F425" s="1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2">
        <v>9</v>
      </c>
      <c r="U425" s="12"/>
      <c r="V425" s="13"/>
      <c r="W425" s="12"/>
      <c r="X425" s="12"/>
      <c r="Y425" s="13"/>
      <c r="Z425" s="13"/>
      <c r="AA425" s="12"/>
      <c r="AB425" s="12"/>
      <c r="AC425" s="12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2"/>
      <c r="AO425" s="13"/>
      <c r="AP425" s="12"/>
      <c r="AQ425" s="12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>
        <v>1</v>
      </c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50">
        <f t="shared" si="60"/>
        <v>10</v>
      </c>
      <c r="BT425" s="57">
        <f t="shared" si="61"/>
        <v>2</v>
      </c>
      <c r="BU425" s="13">
        <v>27.2</v>
      </c>
      <c r="BV425" s="13"/>
      <c r="BW425" s="13"/>
      <c r="BX425" s="13"/>
      <c r="BY425" s="13"/>
      <c r="BZ425" s="13"/>
      <c r="CA425" s="12"/>
      <c r="CB425" s="13"/>
      <c r="CC425" s="13"/>
      <c r="CD425" s="13"/>
      <c r="CE425" s="13"/>
      <c r="CF425" s="13">
        <v>0.528</v>
      </c>
      <c r="CG425" s="4"/>
      <c r="CH425" s="4"/>
    </row>
    <row r="426" spans="1:86" ht="10.5" customHeight="1">
      <c r="A426" s="12" t="s">
        <v>199</v>
      </c>
      <c r="B426" s="20">
        <v>34976</v>
      </c>
      <c r="C426" s="70"/>
      <c r="D426" s="21" t="s">
        <v>117</v>
      </c>
      <c r="E426" s="13">
        <v>17</v>
      </c>
      <c r="F426" s="12"/>
      <c r="G426" s="13"/>
      <c r="H426" s="13"/>
      <c r="I426" s="13"/>
      <c r="J426" s="13"/>
      <c r="K426" s="13"/>
      <c r="L426" s="13">
        <v>2</v>
      </c>
      <c r="M426" s="13"/>
      <c r="N426" s="13"/>
      <c r="O426" s="13"/>
      <c r="P426" s="13"/>
      <c r="Q426" s="13"/>
      <c r="R426" s="13"/>
      <c r="S426" s="13"/>
      <c r="T426" s="12">
        <v>2</v>
      </c>
      <c r="U426" s="12"/>
      <c r="V426" s="13"/>
      <c r="W426" s="12">
        <v>0.1</v>
      </c>
      <c r="X426" s="12"/>
      <c r="Y426" s="13"/>
      <c r="Z426" s="13"/>
      <c r="AA426" s="12"/>
      <c r="AB426" s="12"/>
      <c r="AC426" s="12"/>
      <c r="AD426" s="13"/>
      <c r="AE426" s="13"/>
      <c r="AF426" s="13"/>
      <c r="AG426" s="13"/>
      <c r="AH426" s="13"/>
      <c r="AI426" s="13">
        <v>0.6</v>
      </c>
      <c r="AJ426" s="13"/>
      <c r="AK426" s="13"/>
      <c r="AL426" s="13"/>
      <c r="AM426" s="13"/>
      <c r="AN426" s="12"/>
      <c r="AO426" s="13"/>
      <c r="AP426" s="12"/>
      <c r="AQ426" s="12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>
        <v>0.2</v>
      </c>
      <c r="BB426" s="13"/>
      <c r="BC426" s="13"/>
      <c r="BD426" s="13"/>
      <c r="BE426" s="13"/>
      <c r="BF426" s="13"/>
      <c r="BG426" s="13"/>
      <c r="BH426" s="13">
        <v>0.1</v>
      </c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50">
        <f t="shared" si="60"/>
        <v>22.000000000000004</v>
      </c>
      <c r="BT426" s="57">
        <f t="shared" si="61"/>
        <v>7</v>
      </c>
      <c r="BU426" s="13">
        <v>44.4</v>
      </c>
      <c r="BV426" s="13">
        <v>1120</v>
      </c>
      <c r="BW426" s="13"/>
      <c r="BX426" s="13"/>
      <c r="BY426" s="13"/>
      <c r="BZ426" s="13"/>
      <c r="CA426" s="12"/>
      <c r="CB426" s="13"/>
      <c r="CC426" s="13"/>
      <c r="CD426" s="13"/>
      <c r="CE426" s="13">
        <v>66.5</v>
      </c>
      <c r="CF426" s="13">
        <v>0.224</v>
      </c>
      <c r="CG426" s="4"/>
      <c r="CH426" s="4"/>
    </row>
    <row r="427" spans="1:86" ht="10.5" customHeight="1">
      <c r="A427" s="12"/>
      <c r="B427" s="20"/>
      <c r="C427" s="70"/>
      <c r="D427" s="21"/>
      <c r="E427" s="13"/>
      <c r="F427" s="1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2"/>
      <c r="U427" s="12"/>
      <c r="V427" s="13"/>
      <c r="W427" s="12"/>
      <c r="X427" s="12"/>
      <c r="Y427" s="13"/>
      <c r="Z427" s="13"/>
      <c r="AA427" s="12"/>
      <c r="AB427" s="12"/>
      <c r="AC427" s="12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2"/>
      <c r="AO427" s="13"/>
      <c r="AP427" s="12"/>
      <c r="AQ427" s="12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50" t="str">
        <f t="shared" si="60"/>
        <v> </v>
      </c>
      <c r="BU427" s="13"/>
      <c r="BV427" s="13"/>
      <c r="BW427" s="13"/>
      <c r="BX427" s="13"/>
      <c r="BY427" s="13"/>
      <c r="BZ427" s="13"/>
      <c r="CA427" s="12"/>
      <c r="CB427" s="13"/>
      <c r="CC427" s="13"/>
      <c r="CD427" s="13"/>
      <c r="CE427" s="13"/>
      <c r="CF427" s="13"/>
      <c r="CG427" s="4"/>
      <c r="CH427" s="4"/>
    </row>
    <row r="428" spans="1:86" ht="10.5" customHeight="1">
      <c r="A428" s="12" t="s">
        <v>200</v>
      </c>
      <c r="B428" s="20">
        <v>33927</v>
      </c>
      <c r="C428" s="70"/>
      <c r="D428" s="21"/>
      <c r="E428" s="13"/>
      <c r="F428" s="12"/>
      <c r="G428" s="13"/>
      <c r="H428" s="13"/>
      <c r="I428" s="13"/>
      <c r="J428" s="13"/>
      <c r="K428" s="13"/>
      <c r="L428" s="13"/>
      <c r="M428" s="13"/>
      <c r="N428" s="13"/>
      <c r="O428" s="13"/>
      <c r="P428" s="13">
        <v>5</v>
      </c>
      <c r="Q428" s="13"/>
      <c r="R428" s="13"/>
      <c r="S428" s="13"/>
      <c r="T428" s="12">
        <v>15</v>
      </c>
      <c r="U428" s="12"/>
      <c r="V428" s="13"/>
      <c r="W428" s="12"/>
      <c r="X428" s="12"/>
      <c r="Y428" s="13"/>
      <c r="Z428" s="13"/>
      <c r="AA428" s="12"/>
      <c r="AB428" s="12"/>
      <c r="AC428" s="12"/>
      <c r="AD428" s="13"/>
      <c r="AE428" s="13"/>
      <c r="AF428" s="13"/>
      <c r="AG428" s="13"/>
      <c r="AH428" s="13">
        <v>12</v>
      </c>
      <c r="AI428" s="13"/>
      <c r="AJ428" s="13"/>
      <c r="AK428" s="13"/>
      <c r="AL428" s="13"/>
      <c r="AM428" s="13">
        <v>2</v>
      </c>
      <c r="AN428" s="12"/>
      <c r="AO428" s="13"/>
      <c r="AP428" s="12"/>
      <c r="AQ428" s="12"/>
      <c r="AR428" s="13"/>
      <c r="AS428" s="13"/>
      <c r="AT428" s="13"/>
      <c r="AU428" s="13">
        <v>19</v>
      </c>
      <c r="AV428" s="13"/>
      <c r="AW428" s="13"/>
      <c r="AX428" s="13"/>
      <c r="AY428" s="13"/>
      <c r="AZ428" s="13"/>
      <c r="BA428" s="13">
        <v>3</v>
      </c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50">
        <f t="shared" si="60"/>
        <v>56</v>
      </c>
      <c r="BT428" s="57">
        <f t="shared" si="61"/>
        <v>6</v>
      </c>
      <c r="BU428" s="13">
        <v>4.3</v>
      </c>
      <c r="BV428" s="13"/>
      <c r="BW428" s="13"/>
      <c r="BX428" s="13"/>
      <c r="BY428" s="13"/>
      <c r="BZ428" s="13"/>
      <c r="CA428" s="12"/>
      <c r="CB428" s="13"/>
      <c r="CC428" s="13"/>
      <c r="CD428" s="13"/>
      <c r="CE428" s="13"/>
      <c r="CF428" s="13">
        <v>0.0611</v>
      </c>
      <c r="CG428" s="4"/>
      <c r="CH428" s="4"/>
    </row>
    <row r="429" spans="1:86" ht="10.5" customHeight="1">
      <c r="A429" s="12" t="s">
        <v>200</v>
      </c>
      <c r="B429" s="20">
        <v>34282</v>
      </c>
      <c r="C429" s="70"/>
      <c r="D429" s="21"/>
      <c r="E429" s="13">
        <v>2</v>
      </c>
      <c r="F429" s="12"/>
      <c r="G429" s="13"/>
      <c r="H429" s="13">
        <v>1</v>
      </c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2">
        <v>8</v>
      </c>
      <c r="U429" s="12"/>
      <c r="V429" s="13"/>
      <c r="W429" s="12"/>
      <c r="X429" s="12"/>
      <c r="Y429" s="13"/>
      <c r="Z429" s="13"/>
      <c r="AA429" s="12"/>
      <c r="AB429" s="12"/>
      <c r="AC429" s="12"/>
      <c r="AD429" s="13"/>
      <c r="AE429" s="13"/>
      <c r="AF429" s="13"/>
      <c r="AG429" s="13"/>
      <c r="AH429" s="13"/>
      <c r="AI429" s="13"/>
      <c r="AJ429" s="13"/>
      <c r="AK429" s="13">
        <v>2</v>
      </c>
      <c r="AL429" s="13"/>
      <c r="AM429" s="13"/>
      <c r="AN429" s="12"/>
      <c r="AO429" s="13"/>
      <c r="AP429" s="12"/>
      <c r="AQ429" s="12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50">
        <f t="shared" si="60"/>
        <v>13</v>
      </c>
      <c r="BT429" s="57">
        <f t="shared" si="61"/>
        <v>4</v>
      </c>
      <c r="BU429" s="13">
        <v>24.6</v>
      </c>
      <c r="BV429" s="13"/>
      <c r="BW429" s="13"/>
      <c r="BX429" s="13"/>
      <c r="BY429" s="13"/>
      <c r="BZ429" s="13"/>
      <c r="CA429" s="12"/>
      <c r="CB429" s="13"/>
      <c r="CC429" s="13"/>
      <c r="CD429" s="13"/>
      <c r="CE429" s="13"/>
      <c r="CF429" s="13">
        <v>0.369</v>
      </c>
      <c r="CG429" s="4"/>
      <c r="CH429" s="4"/>
    </row>
    <row r="430" spans="1:86" ht="10.5" customHeight="1">
      <c r="A430" s="12" t="s">
        <v>200</v>
      </c>
      <c r="B430" s="20">
        <v>34431</v>
      </c>
      <c r="C430" s="70"/>
      <c r="D430" s="21"/>
      <c r="E430" s="13">
        <v>13</v>
      </c>
      <c r="F430" s="1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2">
        <v>5.8</v>
      </c>
      <c r="U430" s="12"/>
      <c r="V430" s="13"/>
      <c r="W430" s="12"/>
      <c r="X430" s="12"/>
      <c r="Y430" s="13"/>
      <c r="Z430" s="13"/>
      <c r="AA430" s="12"/>
      <c r="AB430" s="12"/>
      <c r="AC430" s="12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2"/>
      <c r="AO430" s="13"/>
      <c r="AP430" s="12"/>
      <c r="AQ430" s="12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>
        <v>0.9</v>
      </c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50">
        <f t="shared" si="60"/>
        <v>19.7</v>
      </c>
      <c r="BT430" s="57">
        <f t="shared" si="61"/>
        <v>3</v>
      </c>
      <c r="BU430" s="13">
        <v>58.6</v>
      </c>
      <c r="BV430" s="13"/>
      <c r="BW430" s="13"/>
      <c r="BX430" s="13"/>
      <c r="BY430" s="13"/>
      <c r="BZ430" s="13"/>
      <c r="CA430" s="12"/>
      <c r="CB430" s="13"/>
      <c r="CC430" s="13"/>
      <c r="CD430" s="13"/>
      <c r="CE430" s="13"/>
      <c r="CF430" s="13">
        <v>0.0214</v>
      </c>
      <c r="CG430" s="4"/>
      <c r="CH430" s="4"/>
    </row>
    <row r="431" spans="1:86" ht="10.5" customHeight="1">
      <c r="A431" s="12" t="s">
        <v>200</v>
      </c>
      <c r="B431" s="20">
        <v>34522</v>
      </c>
      <c r="C431" s="70"/>
      <c r="D431" s="21" t="s">
        <v>117</v>
      </c>
      <c r="E431" s="13"/>
      <c r="F431" s="1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2"/>
      <c r="U431" s="12"/>
      <c r="V431" s="13"/>
      <c r="W431" s="12"/>
      <c r="X431" s="12"/>
      <c r="Y431" s="13"/>
      <c r="Z431" s="13"/>
      <c r="AA431" s="12"/>
      <c r="AB431" s="12"/>
      <c r="AC431" s="12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2"/>
      <c r="AO431" s="13"/>
      <c r="AP431" s="12"/>
      <c r="AQ431" s="12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50" t="str">
        <f t="shared" si="60"/>
        <v>ND</v>
      </c>
      <c r="BT431" s="57">
        <f t="shared" si="61"/>
        <v>0</v>
      </c>
      <c r="BU431" s="13">
        <v>38.4</v>
      </c>
      <c r="BV431" s="13"/>
      <c r="BW431" s="13"/>
      <c r="BX431" s="13"/>
      <c r="BY431" s="13"/>
      <c r="BZ431" s="13"/>
      <c r="CA431" s="12"/>
      <c r="CB431" s="13"/>
      <c r="CC431" s="13"/>
      <c r="CD431" s="13"/>
      <c r="CE431" s="13"/>
      <c r="CF431" s="13">
        <v>1.85</v>
      </c>
      <c r="CG431" s="4"/>
      <c r="CH431" s="4"/>
    </row>
    <row r="432" spans="1:86" ht="10.5" customHeight="1">
      <c r="A432" s="12" t="s">
        <v>200</v>
      </c>
      <c r="B432" s="20">
        <v>34976</v>
      </c>
      <c r="C432" s="70"/>
      <c r="D432" s="21" t="s">
        <v>117</v>
      </c>
      <c r="E432" s="13">
        <v>11</v>
      </c>
      <c r="F432" s="12"/>
      <c r="G432" s="13"/>
      <c r="H432" s="13">
        <v>0.5</v>
      </c>
      <c r="I432" s="13"/>
      <c r="J432" s="13"/>
      <c r="K432" s="13"/>
      <c r="L432" s="13">
        <v>3</v>
      </c>
      <c r="M432" s="13"/>
      <c r="N432" s="13"/>
      <c r="O432" s="13"/>
      <c r="P432" s="13"/>
      <c r="Q432" s="13"/>
      <c r="R432" s="13"/>
      <c r="S432" s="13"/>
      <c r="T432" s="12"/>
      <c r="U432" s="12"/>
      <c r="V432" s="13"/>
      <c r="W432" s="12">
        <v>3</v>
      </c>
      <c r="X432" s="12"/>
      <c r="Y432" s="13"/>
      <c r="Z432" s="13"/>
      <c r="AA432" s="12"/>
      <c r="AB432" s="12"/>
      <c r="AC432" s="12"/>
      <c r="AD432" s="13"/>
      <c r="AE432" s="13"/>
      <c r="AF432" s="13"/>
      <c r="AG432" s="13"/>
      <c r="AH432" s="13"/>
      <c r="AI432" s="13">
        <v>0.5</v>
      </c>
      <c r="AJ432" s="13"/>
      <c r="AK432" s="13">
        <v>0.3</v>
      </c>
      <c r="AL432" s="13">
        <v>0.2</v>
      </c>
      <c r="AM432" s="13"/>
      <c r="AN432" s="12"/>
      <c r="AO432" s="13"/>
      <c r="AP432" s="12"/>
      <c r="AQ432" s="12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>
        <v>0.2</v>
      </c>
      <c r="BB432" s="13"/>
      <c r="BC432" s="13"/>
      <c r="BD432" s="13"/>
      <c r="BE432" s="13"/>
      <c r="BF432" s="13"/>
      <c r="BG432" s="13"/>
      <c r="BH432" s="13">
        <v>4</v>
      </c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50">
        <f t="shared" si="60"/>
        <v>22.7</v>
      </c>
      <c r="BT432" s="57">
        <f t="shared" si="61"/>
        <v>9</v>
      </c>
      <c r="BU432" s="13">
        <v>26.2</v>
      </c>
      <c r="BV432" s="13">
        <v>2530</v>
      </c>
      <c r="BW432" s="13"/>
      <c r="BX432" s="13"/>
      <c r="BY432" s="13"/>
      <c r="BZ432" s="13"/>
      <c r="CA432" s="12"/>
      <c r="CB432" s="13"/>
      <c r="CC432" s="13"/>
      <c r="CD432" s="13"/>
      <c r="CE432" s="13">
        <v>93.1</v>
      </c>
      <c r="CF432" s="13">
        <v>0.498</v>
      </c>
      <c r="CG432" s="4"/>
      <c r="CH432" s="4"/>
    </row>
    <row r="433" spans="1:86" ht="10.5" customHeight="1">
      <c r="A433" s="12"/>
      <c r="B433" s="20"/>
      <c r="C433" s="70"/>
      <c r="D433" s="21"/>
      <c r="E433" s="13"/>
      <c r="F433" s="1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2"/>
      <c r="U433" s="12"/>
      <c r="V433" s="13"/>
      <c r="W433" s="12"/>
      <c r="X433" s="12"/>
      <c r="Y433" s="13"/>
      <c r="Z433" s="13"/>
      <c r="AA433" s="12"/>
      <c r="AB433" s="12"/>
      <c r="AC433" s="12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2"/>
      <c r="AO433" s="13"/>
      <c r="AP433" s="12"/>
      <c r="AQ433" s="12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U433" s="13"/>
      <c r="BV433" s="13"/>
      <c r="BW433" s="13"/>
      <c r="BX433" s="13"/>
      <c r="BY433" s="13"/>
      <c r="BZ433" s="13"/>
      <c r="CA433" s="12"/>
      <c r="CB433" s="13"/>
      <c r="CC433" s="13"/>
      <c r="CD433" s="13"/>
      <c r="CE433" s="13"/>
      <c r="CF433" s="13"/>
      <c r="CG433" s="4"/>
      <c r="CH433" s="4"/>
    </row>
    <row r="434" spans="1:86" ht="10.5" customHeight="1">
      <c r="A434" s="12"/>
      <c r="B434" s="20"/>
      <c r="C434" s="70"/>
      <c r="D434" s="21"/>
      <c r="E434" s="13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2"/>
      <c r="U434" s="12"/>
      <c r="V434" s="13"/>
      <c r="W434" s="12"/>
      <c r="X434" s="12"/>
      <c r="Y434" s="13"/>
      <c r="Z434" s="13"/>
      <c r="AA434" s="12"/>
      <c r="AB434" s="12"/>
      <c r="AC434" s="12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2"/>
      <c r="AO434" s="13"/>
      <c r="AP434" s="12"/>
      <c r="AQ434" s="12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50" t="str">
        <f aca="true" t="shared" si="62" ref="BS434:BS439">IF(COUNTA(A434)=1,IF(SUM(E434:BR434)=0,"ND",SUM(E434:BR434))," ")</f>
        <v> </v>
      </c>
      <c r="BU434" s="13"/>
      <c r="BV434" s="13"/>
      <c r="BW434" s="13"/>
      <c r="BX434" s="13"/>
      <c r="BY434" s="13"/>
      <c r="BZ434" s="13"/>
      <c r="CA434" s="12"/>
      <c r="CB434" s="13"/>
      <c r="CC434" s="13"/>
      <c r="CD434" s="13"/>
      <c r="CE434" s="13"/>
      <c r="CF434" s="13"/>
      <c r="CG434" s="4"/>
      <c r="CH434" s="4"/>
    </row>
    <row r="435" spans="1:86" ht="10.5" customHeight="1">
      <c r="A435" s="12" t="s">
        <v>201</v>
      </c>
      <c r="B435" s="20">
        <v>33926</v>
      </c>
      <c r="C435" s="70"/>
      <c r="D435" s="21"/>
      <c r="E435" s="13"/>
      <c r="F435" s="1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2"/>
      <c r="U435" s="12"/>
      <c r="V435" s="13"/>
      <c r="W435" s="12"/>
      <c r="X435" s="12"/>
      <c r="Y435" s="13"/>
      <c r="Z435" s="13"/>
      <c r="AA435" s="12"/>
      <c r="AB435" s="12"/>
      <c r="AC435" s="12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2"/>
      <c r="AO435" s="13"/>
      <c r="AP435" s="12"/>
      <c r="AQ435" s="12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>
        <v>2</v>
      </c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50">
        <f t="shared" si="62"/>
        <v>2</v>
      </c>
      <c r="BT435" s="57">
        <f t="shared" si="61"/>
        <v>1</v>
      </c>
      <c r="BU435" s="13">
        <v>3</v>
      </c>
      <c r="BV435" s="13"/>
      <c r="BW435" s="13"/>
      <c r="BX435" s="13"/>
      <c r="BY435" s="13"/>
      <c r="BZ435" s="13"/>
      <c r="CA435" s="12"/>
      <c r="CB435" s="13"/>
      <c r="CC435" s="13"/>
      <c r="CD435" s="13"/>
      <c r="CE435" s="13"/>
      <c r="CF435" s="13">
        <v>0.0589</v>
      </c>
      <c r="CG435" s="4"/>
      <c r="CH435" s="4"/>
    </row>
    <row r="436" spans="1:86" ht="10.5" customHeight="1">
      <c r="A436" s="12" t="s">
        <v>201</v>
      </c>
      <c r="B436" s="20">
        <v>34282</v>
      </c>
      <c r="C436" s="70"/>
      <c r="D436" s="21"/>
      <c r="E436" s="13">
        <v>6</v>
      </c>
      <c r="F436" s="1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2"/>
      <c r="U436" s="12"/>
      <c r="V436" s="13"/>
      <c r="W436" s="12"/>
      <c r="X436" s="12"/>
      <c r="Y436" s="13"/>
      <c r="Z436" s="13"/>
      <c r="AA436" s="12"/>
      <c r="AB436" s="12"/>
      <c r="AC436" s="12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2"/>
      <c r="AO436" s="13"/>
      <c r="AP436" s="12"/>
      <c r="AQ436" s="12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50">
        <f t="shared" si="62"/>
        <v>6</v>
      </c>
      <c r="BT436" s="57">
        <f t="shared" si="61"/>
        <v>1</v>
      </c>
      <c r="BU436" s="13">
        <v>20.6</v>
      </c>
      <c r="BV436" s="13"/>
      <c r="BW436" s="13"/>
      <c r="BX436" s="13"/>
      <c r="BY436" s="13"/>
      <c r="BZ436" s="13"/>
      <c r="CA436" s="12"/>
      <c r="CB436" s="13"/>
      <c r="CC436" s="13"/>
      <c r="CD436" s="13"/>
      <c r="CE436" s="13"/>
      <c r="CF436" s="13">
        <v>0.462</v>
      </c>
      <c r="CG436" s="4"/>
      <c r="CH436" s="4"/>
    </row>
    <row r="437" spans="1:86" ht="10.5" customHeight="1">
      <c r="A437" s="12" t="s">
        <v>201</v>
      </c>
      <c r="B437" s="20">
        <v>34432</v>
      </c>
      <c r="C437" s="70"/>
      <c r="D437" s="21"/>
      <c r="E437" s="13"/>
      <c r="F437" s="1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2"/>
      <c r="U437" s="12"/>
      <c r="V437" s="13"/>
      <c r="W437" s="12"/>
      <c r="X437" s="12"/>
      <c r="Y437" s="13"/>
      <c r="Z437" s="13"/>
      <c r="AA437" s="12"/>
      <c r="AB437" s="12"/>
      <c r="AC437" s="12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2"/>
      <c r="AO437" s="13"/>
      <c r="AP437" s="12"/>
      <c r="AQ437" s="12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50" t="str">
        <f t="shared" si="62"/>
        <v>ND</v>
      </c>
      <c r="BT437" s="57">
        <f t="shared" si="61"/>
        <v>0</v>
      </c>
      <c r="BU437" s="13">
        <v>12.4</v>
      </c>
      <c r="BV437" s="13"/>
      <c r="BW437" s="13"/>
      <c r="BX437" s="13"/>
      <c r="BY437" s="13"/>
      <c r="BZ437" s="13"/>
      <c r="CA437" s="12"/>
      <c r="CB437" s="13"/>
      <c r="CC437" s="13"/>
      <c r="CD437" s="13"/>
      <c r="CE437" s="13"/>
      <c r="CF437" s="13">
        <v>0.0558</v>
      </c>
      <c r="CG437" s="4"/>
      <c r="CH437" s="4"/>
    </row>
    <row r="438" spans="1:86" ht="10.5" customHeight="1">
      <c r="A438" s="12" t="s">
        <v>201</v>
      </c>
      <c r="B438" s="20">
        <v>34522</v>
      </c>
      <c r="C438" s="70"/>
      <c r="D438" s="21" t="s">
        <v>117</v>
      </c>
      <c r="E438" s="13"/>
      <c r="F438" s="1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2"/>
      <c r="U438" s="12"/>
      <c r="V438" s="13"/>
      <c r="W438" s="12"/>
      <c r="X438" s="12"/>
      <c r="Y438" s="13"/>
      <c r="Z438" s="13"/>
      <c r="AA438" s="12"/>
      <c r="AB438" s="12"/>
      <c r="AC438" s="12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2"/>
      <c r="AO438" s="13"/>
      <c r="AP438" s="12"/>
      <c r="AQ438" s="12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50" t="str">
        <f t="shared" si="62"/>
        <v>ND</v>
      </c>
      <c r="BT438" s="57">
        <f aca="true" t="shared" si="63" ref="BT438:BT453">COUNTA(E438:BR438)</f>
        <v>0</v>
      </c>
      <c r="BU438" s="13">
        <v>16</v>
      </c>
      <c r="BV438" s="13"/>
      <c r="BW438" s="13"/>
      <c r="BX438" s="13"/>
      <c r="BY438" s="13"/>
      <c r="BZ438" s="13"/>
      <c r="CA438" s="12"/>
      <c r="CB438" s="13"/>
      <c r="CC438" s="13"/>
      <c r="CD438" s="13"/>
      <c r="CE438" s="13"/>
      <c r="CF438" s="13">
        <v>0.455</v>
      </c>
      <c r="CG438" s="4"/>
      <c r="CH438" s="4"/>
    </row>
    <row r="439" spans="1:86" ht="10.5" customHeight="1">
      <c r="A439" s="12" t="s">
        <v>201</v>
      </c>
      <c r="B439" s="20">
        <v>34976</v>
      </c>
      <c r="C439" s="70"/>
      <c r="D439" s="21" t="s">
        <v>117</v>
      </c>
      <c r="E439" s="13">
        <v>8</v>
      </c>
      <c r="F439" s="12"/>
      <c r="G439" s="13"/>
      <c r="H439" s="13"/>
      <c r="I439" s="13"/>
      <c r="J439" s="13"/>
      <c r="K439" s="13"/>
      <c r="L439" s="13">
        <v>1</v>
      </c>
      <c r="M439" s="13"/>
      <c r="N439" s="13"/>
      <c r="O439" s="13"/>
      <c r="P439" s="13"/>
      <c r="Q439" s="13"/>
      <c r="R439" s="13"/>
      <c r="S439" s="13"/>
      <c r="T439" s="12"/>
      <c r="U439" s="12"/>
      <c r="V439" s="13"/>
      <c r="W439" s="12"/>
      <c r="X439" s="12"/>
      <c r="Y439" s="13"/>
      <c r="Z439" s="13"/>
      <c r="AA439" s="12"/>
      <c r="AB439" s="12"/>
      <c r="AC439" s="12"/>
      <c r="AD439" s="13"/>
      <c r="AE439" s="13"/>
      <c r="AF439" s="13"/>
      <c r="AG439" s="13"/>
      <c r="AH439" s="13"/>
      <c r="AI439" s="13">
        <v>0.7</v>
      </c>
      <c r="AJ439" s="13"/>
      <c r="AK439" s="13"/>
      <c r="AL439" s="13"/>
      <c r="AM439" s="13"/>
      <c r="AN439" s="12"/>
      <c r="AO439" s="13"/>
      <c r="AP439" s="12"/>
      <c r="AQ439" s="12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>
        <v>0.2</v>
      </c>
      <c r="BB439" s="13"/>
      <c r="BC439" s="13"/>
      <c r="BD439" s="13"/>
      <c r="BE439" s="13"/>
      <c r="BF439" s="13"/>
      <c r="BG439" s="13"/>
      <c r="BH439" s="13">
        <v>0.2</v>
      </c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50">
        <f t="shared" si="62"/>
        <v>10.099999999999998</v>
      </c>
      <c r="BT439" s="57">
        <f t="shared" si="63"/>
        <v>5</v>
      </c>
      <c r="BU439" s="13">
        <v>9.1</v>
      </c>
      <c r="BV439" s="13">
        <v>472</v>
      </c>
      <c r="BW439" s="13"/>
      <c r="BX439" s="13"/>
      <c r="BY439" s="13"/>
      <c r="BZ439" s="13"/>
      <c r="CA439" s="12"/>
      <c r="CB439" s="13"/>
      <c r="CC439" s="13"/>
      <c r="CD439" s="13"/>
      <c r="CE439" s="13">
        <v>47.1</v>
      </c>
      <c r="CF439" s="13">
        <v>0.107</v>
      </c>
      <c r="CG439" s="4"/>
      <c r="CH439" s="4"/>
    </row>
    <row r="440" spans="1:86" ht="10.5" customHeight="1">
      <c r="A440" s="12"/>
      <c r="B440" s="20"/>
      <c r="C440" s="70"/>
      <c r="D440" s="21"/>
      <c r="E440" s="13"/>
      <c r="F440" s="1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2"/>
      <c r="U440" s="12"/>
      <c r="V440" s="13"/>
      <c r="W440" s="12"/>
      <c r="X440" s="12"/>
      <c r="Y440" s="13"/>
      <c r="Z440" s="13"/>
      <c r="AA440" s="12"/>
      <c r="AB440" s="12"/>
      <c r="AC440" s="12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2"/>
      <c r="AO440" s="13"/>
      <c r="AP440" s="12"/>
      <c r="AQ440" s="12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U440" s="13"/>
      <c r="BV440" s="13"/>
      <c r="BW440" s="13"/>
      <c r="BX440" s="13"/>
      <c r="BY440" s="13"/>
      <c r="BZ440" s="13"/>
      <c r="CA440" s="12"/>
      <c r="CB440" s="13"/>
      <c r="CC440" s="13"/>
      <c r="CD440" s="13"/>
      <c r="CE440" s="13"/>
      <c r="CF440" s="13"/>
      <c r="CG440" s="4"/>
      <c r="CH440" s="4"/>
    </row>
    <row r="441" spans="1:86" ht="10.5" customHeight="1">
      <c r="A441" s="12"/>
      <c r="B441" s="20"/>
      <c r="C441" s="70"/>
      <c r="D441" s="21"/>
      <c r="E441" s="13"/>
      <c r="F441" s="1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2"/>
      <c r="U441" s="12"/>
      <c r="V441" s="13"/>
      <c r="W441" s="12"/>
      <c r="X441" s="12"/>
      <c r="Y441" s="13"/>
      <c r="Z441" s="13"/>
      <c r="AA441" s="12"/>
      <c r="AB441" s="12"/>
      <c r="AC441" s="12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2"/>
      <c r="AO441" s="13"/>
      <c r="AP441" s="12"/>
      <c r="AQ441" s="12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50" t="str">
        <f aca="true" t="shared" si="64" ref="BS441:BS446">IF(COUNTA(A441)=1,IF(SUM(E441:BR441)=0,"ND",SUM(E441:BR441))," ")</f>
        <v> </v>
      </c>
      <c r="BU441" s="13"/>
      <c r="BV441" s="13"/>
      <c r="BW441" s="13"/>
      <c r="BX441" s="13"/>
      <c r="BY441" s="13"/>
      <c r="BZ441" s="13"/>
      <c r="CA441" s="12"/>
      <c r="CB441" s="13"/>
      <c r="CC441" s="13"/>
      <c r="CD441" s="13"/>
      <c r="CE441" s="13"/>
      <c r="CF441" s="13"/>
      <c r="CG441" s="4"/>
      <c r="CH441" s="4"/>
    </row>
    <row r="442" spans="1:86" ht="10.5" customHeight="1">
      <c r="A442" s="12" t="s">
        <v>202</v>
      </c>
      <c r="B442" s="20">
        <v>33926</v>
      </c>
      <c r="C442" s="70"/>
      <c r="D442" s="21"/>
      <c r="E442" s="13"/>
      <c r="F442" s="1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2"/>
      <c r="U442" s="12"/>
      <c r="V442" s="13"/>
      <c r="W442" s="12"/>
      <c r="X442" s="12"/>
      <c r="Y442" s="13"/>
      <c r="Z442" s="13"/>
      <c r="AA442" s="12"/>
      <c r="AB442" s="12"/>
      <c r="AC442" s="12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2"/>
      <c r="AO442" s="13"/>
      <c r="AP442" s="12"/>
      <c r="AQ442" s="12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>
        <v>2</v>
      </c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50">
        <f t="shared" si="64"/>
        <v>2</v>
      </c>
      <c r="BT442" s="57">
        <f t="shared" si="63"/>
        <v>1</v>
      </c>
      <c r="BU442" s="13">
        <v>3.3</v>
      </c>
      <c r="BV442" s="13"/>
      <c r="BW442" s="13"/>
      <c r="BX442" s="13"/>
      <c r="BY442" s="13"/>
      <c r="BZ442" s="13"/>
      <c r="CA442" s="12"/>
      <c r="CB442" s="13"/>
      <c r="CC442" s="13"/>
      <c r="CD442" s="13"/>
      <c r="CE442" s="13"/>
      <c r="CF442" s="13">
        <v>0.0469</v>
      </c>
      <c r="CG442" s="4"/>
      <c r="CH442" s="4"/>
    </row>
    <row r="443" spans="1:86" ht="10.5" customHeight="1">
      <c r="A443" s="12" t="s">
        <v>202</v>
      </c>
      <c r="B443" s="20">
        <v>34282</v>
      </c>
      <c r="C443" s="70"/>
      <c r="D443" s="21"/>
      <c r="E443" s="13">
        <v>4</v>
      </c>
      <c r="F443" s="1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2"/>
      <c r="U443" s="12"/>
      <c r="V443" s="13"/>
      <c r="W443" s="12"/>
      <c r="X443" s="12"/>
      <c r="Y443" s="13"/>
      <c r="Z443" s="13"/>
      <c r="AA443" s="12"/>
      <c r="AB443" s="12"/>
      <c r="AC443" s="12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2"/>
      <c r="AO443" s="13"/>
      <c r="AP443" s="12"/>
      <c r="AQ443" s="12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50">
        <f t="shared" si="64"/>
        <v>4</v>
      </c>
      <c r="BT443" s="57">
        <f t="shared" si="63"/>
        <v>1</v>
      </c>
      <c r="BU443" s="13"/>
      <c r="BV443" s="13"/>
      <c r="BW443" s="13"/>
      <c r="BX443" s="13"/>
      <c r="BY443" s="13"/>
      <c r="BZ443" s="13"/>
      <c r="CA443" s="12"/>
      <c r="CB443" s="13"/>
      <c r="CC443" s="13"/>
      <c r="CD443" s="13"/>
      <c r="CE443" s="13"/>
      <c r="CF443" s="13">
        <v>0.0126</v>
      </c>
      <c r="CG443" s="4"/>
      <c r="CH443" s="4"/>
    </row>
    <row r="444" spans="1:86" ht="10.5" customHeight="1">
      <c r="A444" s="12" t="s">
        <v>202</v>
      </c>
      <c r="B444" s="20">
        <v>34432</v>
      </c>
      <c r="C444" s="70"/>
      <c r="D444" s="21"/>
      <c r="E444" s="13"/>
      <c r="F444" s="1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2"/>
      <c r="U444" s="12"/>
      <c r="V444" s="13"/>
      <c r="W444" s="12"/>
      <c r="X444" s="12"/>
      <c r="Y444" s="13"/>
      <c r="Z444" s="13"/>
      <c r="AA444" s="12"/>
      <c r="AB444" s="12"/>
      <c r="AC444" s="12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2"/>
      <c r="AO444" s="13"/>
      <c r="AP444" s="12"/>
      <c r="AQ444" s="12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>
        <v>7.5</v>
      </c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50">
        <f t="shared" si="64"/>
        <v>7.5</v>
      </c>
      <c r="BT444" s="57">
        <f t="shared" si="63"/>
        <v>1</v>
      </c>
      <c r="BU444" s="13">
        <v>2.9</v>
      </c>
      <c r="BV444" s="13"/>
      <c r="BW444" s="13"/>
      <c r="BX444" s="13"/>
      <c r="BY444" s="13"/>
      <c r="BZ444" s="13"/>
      <c r="CA444" s="12"/>
      <c r="CB444" s="13"/>
      <c r="CC444" s="13"/>
      <c r="CD444" s="13"/>
      <c r="CE444" s="13"/>
      <c r="CF444" s="13">
        <v>0.0109</v>
      </c>
      <c r="CG444" s="4"/>
      <c r="CH444" s="4"/>
    </row>
    <row r="445" spans="1:86" ht="10.5" customHeight="1">
      <c r="A445" s="12" t="s">
        <v>202</v>
      </c>
      <c r="B445" s="20">
        <v>34522</v>
      </c>
      <c r="C445" s="70"/>
      <c r="D445" s="21" t="s">
        <v>117</v>
      </c>
      <c r="E445" s="13"/>
      <c r="F445" s="1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2"/>
      <c r="U445" s="12"/>
      <c r="V445" s="13"/>
      <c r="W445" s="12"/>
      <c r="X445" s="12"/>
      <c r="Y445" s="13"/>
      <c r="Z445" s="13"/>
      <c r="AA445" s="12"/>
      <c r="AB445" s="12"/>
      <c r="AC445" s="12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2"/>
      <c r="AO445" s="13"/>
      <c r="AP445" s="12"/>
      <c r="AQ445" s="12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50" t="str">
        <f t="shared" si="64"/>
        <v>ND</v>
      </c>
      <c r="BT445" s="57">
        <f t="shared" si="63"/>
        <v>0</v>
      </c>
      <c r="BU445" s="13">
        <v>11.2</v>
      </c>
      <c r="BV445" s="13"/>
      <c r="BW445" s="13"/>
      <c r="BX445" s="13"/>
      <c r="BY445" s="13"/>
      <c r="BZ445" s="13"/>
      <c r="CA445" s="12"/>
      <c r="CB445" s="13"/>
      <c r="CC445" s="13"/>
      <c r="CD445" s="13"/>
      <c r="CE445" s="13"/>
      <c r="CF445" s="13">
        <v>0.163</v>
      </c>
      <c r="CG445" s="4"/>
      <c r="CH445" s="4"/>
    </row>
    <row r="446" spans="1:86" ht="10.5" customHeight="1">
      <c r="A446" s="12" t="s">
        <v>202</v>
      </c>
      <c r="B446" s="20">
        <v>34976</v>
      </c>
      <c r="C446" s="70"/>
      <c r="D446" s="21" t="s">
        <v>117</v>
      </c>
      <c r="E446" s="13">
        <v>15</v>
      </c>
      <c r="F446" s="12"/>
      <c r="G446" s="13"/>
      <c r="H446" s="13"/>
      <c r="I446" s="13"/>
      <c r="J446" s="13"/>
      <c r="K446" s="13"/>
      <c r="L446" s="13">
        <v>2</v>
      </c>
      <c r="M446" s="13"/>
      <c r="N446" s="13"/>
      <c r="O446" s="13"/>
      <c r="P446" s="13">
        <v>0.3</v>
      </c>
      <c r="Q446" s="13"/>
      <c r="R446" s="13"/>
      <c r="S446" s="13"/>
      <c r="T446" s="12"/>
      <c r="U446" s="12"/>
      <c r="V446" s="13"/>
      <c r="W446" s="12">
        <v>0.1</v>
      </c>
      <c r="X446" s="12"/>
      <c r="Y446" s="13"/>
      <c r="Z446" s="13"/>
      <c r="AA446" s="12"/>
      <c r="AB446" s="12"/>
      <c r="AC446" s="12"/>
      <c r="AD446" s="13"/>
      <c r="AE446" s="13"/>
      <c r="AF446" s="13"/>
      <c r="AG446" s="13"/>
      <c r="AH446" s="13"/>
      <c r="AI446" s="13">
        <v>0.8</v>
      </c>
      <c r="AJ446" s="13"/>
      <c r="AK446" s="13"/>
      <c r="AL446" s="13"/>
      <c r="AM446" s="13"/>
      <c r="AN446" s="12"/>
      <c r="AO446" s="13"/>
      <c r="AP446" s="12"/>
      <c r="AQ446" s="12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>
        <v>0.3</v>
      </c>
      <c r="BB446" s="13"/>
      <c r="BC446" s="13"/>
      <c r="BD446" s="13"/>
      <c r="BE446" s="13"/>
      <c r="BF446" s="13"/>
      <c r="BG446" s="13"/>
      <c r="BH446" s="13">
        <v>4</v>
      </c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50">
        <f t="shared" si="64"/>
        <v>22.500000000000004</v>
      </c>
      <c r="BT446" s="57">
        <f t="shared" si="63"/>
        <v>7</v>
      </c>
      <c r="BU446" s="13">
        <v>18.9</v>
      </c>
      <c r="BV446" s="13">
        <v>199</v>
      </c>
      <c r="BW446" s="13"/>
      <c r="BX446" s="13"/>
      <c r="BY446" s="13"/>
      <c r="BZ446" s="13"/>
      <c r="CA446" s="12"/>
      <c r="CB446" s="13"/>
      <c r="CC446" s="13"/>
      <c r="CD446" s="13"/>
      <c r="CE446" s="13">
        <v>8.5</v>
      </c>
      <c r="CF446" s="13">
        <v>0.0339</v>
      </c>
      <c r="CG446" s="4"/>
      <c r="CH446" s="4"/>
    </row>
    <row r="447" spans="1:86" ht="10.5" customHeight="1">
      <c r="A447" s="12"/>
      <c r="B447" s="20"/>
      <c r="C447" s="70"/>
      <c r="D447" s="21"/>
      <c r="E447" s="13"/>
      <c r="F447" s="1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2"/>
      <c r="U447" s="12"/>
      <c r="V447" s="13"/>
      <c r="W447" s="12"/>
      <c r="X447" s="12"/>
      <c r="Y447" s="13"/>
      <c r="Z447" s="13"/>
      <c r="AA447" s="12"/>
      <c r="AB447" s="12"/>
      <c r="AC447" s="12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2"/>
      <c r="AO447" s="13"/>
      <c r="AP447" s="12"/>
      <c r="AQ447" s="12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U447" s="13"/>
      <c r="BV447" s="13"/>
      <c r="BW447" s="13"/>
      <c r="BX447" s="13"/>
      <c r="BY447" s="13"/>
      <c r="BZ447" s="13"/>
      <c r="CA447" s="12"/>
      <c r="CB447" s="13"/>
      <c r="CC447" s="13"/>
      <c r="CD447" s="13"/>
      <c r="CE447" s="13"/>
      <c r="CF447" s="13"/>
      <c r="CG447" s="4"/>
      <c r="CH447" s="4"/>
    </row>
    <row r="448" spans="1:86" ht="10.5" customHeight="1">
      <c r="A448" s="12"/>
      <c r="B448" s="20"/>
      <c r="C448" s="70"/>
      <c r="D448" s="21"/>
      <c r="E448" s="13"/>
      <c r="F448" s="1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2"/>
      <c r="U448" s="12"/>
      <c r="V448" s="13"/>
      <c r="W448" s="12"/>
      <c r="X448" s="12"/>
      <c r="Y448" s="13"/>
      <c r="Z448" s="13"/>
      <c r="AA448" s="12"/>
      <c r="AB448" s="12"/>
      <c r="AC448" s="12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2"/>
      <c r="AO448" s="13"/>
      <c r="AP448" s="12"/>
      <c r="AQ448" s="12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50" t="str">
        <f aca="true" t="shared" si="65" ref="BS448:BS453">IF(COUNTA(A448)=1,IF(SUM(E448:BR448)=0,"ND",SUM(E448:BR448))," ")</f>
        <v> </v>
      </c>
      <c r="BU448" s="13"/>
      <c r="BV448" s="13"/>
      <c r="BW448" s="13"/>
      <c r="BX448" s="13"/>
      <c r="BY448" s="13"/>
      <c r="BZ448" s="13"/>
      <c r="CA448" s="12"/>
      <c r="CB448" s="13"/>
      <c r="CC448" s="13"/>
      <c r="CD448" s="13"/>
      <c r="CE448" s="13"/>
      <c r="CF448" s="13"/>
      <c r="CG448" s="4"/>
      <c r="CH448" s="4"/>
    </row>
    <row r="449" spans="1:86" ht="10.5" customHeight="1">
      <c r="A449" s="12" t="s">
        <v>203</v>
      </c>
      <c r="B449" s="20">
        <v>33927</v>
      </c>
      <c r="C449" s="70"/>
      <c r="D449" s="21"/>
      <c r="E449" s="13"/>
      <c r="F449" s="12"/>
      <c r="G449" s="13"/>
      <c r="H449" s="13"/>
      <c r="I449" s="13"/>
      <c r="J449" s="13"/>
      <c r="K449" s="13"/>
      <c r="L449" s="13"/>
      <c r="M449" s="13"/>
      <c r="N449" s="13"/>
      <c r="O449" s="13"/>
      <c r="P449" s="13">
        <v>5</v>
      </c>
      <c r="Q449" s="13"/>
      <c r="R449" s="13"/>
      <c r="S449" s="13"/>
      <c r="T449" s="12"/>
      <c r="U449" s="12"/>
      <c r="V449" s="13"/>
      <c r="W449" s="12"/>
      <c r="X449" s="12"/>
      <c r="Y449" s="13"/>
      <c r="Z449" s="13"/>
      <c r="AA449" s="12"/>
      <c r="AB449" s="12"/>
      <c r="AC449" s="12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2"/>
      <c r="AO449" s="13"/>
      <c r="AP449" s="12"/>
      <c r="AQ449" s="12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>
        <v>3</v>
      </c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50">
        <f t="shared" si="65"/>
        <v>8</v>
      </c>
      <c r="BT449" s="57">
        <f t="shared" si="63"/>
        <v>2</v>
      </c>
      <c r="BU449" s="13">
        <v>5</v>
      </c>
      <c r="BV449" s="13"/>
      <c r="BW449" s="13"/>
      <c r="BX449" s="13"/>
      <c r="BY449" s="13"/>
      <c r="BZ449" s="13"/>
      <c r="CA449" s="12"/>
      <c r="CB449" s="13"/>
      <c r="CC449" s="13"/>
      <c r="CD449" s="13"/>
      <c r="CE449" s="13"/>
      <c r="CF449" s="13">
        <v>0.0236</v>
      </c>
      <c r="CG449" s="4"/>
      <c r="CH449" s="4"/>
    </row>
    <row r="450" spans="1:86" ht="10.5" customHeight="1">
      <c r="A450" s="12" t="s">
        <v>203</v>
      </c>
      <c r="B450" s="20">
        <v>34284</v>
      </c>
      <c r="C450" s="70"/>
      <c r="D450" s="21"/>
      <c r="E450" s="13">
        <v>6</v>
      </c>
      <c r="F450" s="1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2"/>
      <c r="U450" s="12"/>
      <c r="V450" s="13"/>
      <c r="W450" s="12"/>
      <c r="X450" s="12"/>
      <c r="Y450" s="13"/>
      <c r="Z450" s="13"/>
      <c r="AA450" s="12"/>
      <c r="AB450" s="12"/>
      <c r="AC450" s="12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2"/>
      <c r="AO450" s="13"/>
      <c r="AP450" s="12"/>
      <c r="AQ450" s="12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50">
        <f t="shared" si="65"/>
        <v>6</v>
      </c>
      <c r="BT450" s="57">
        <f t="shared" si="63"/>
        <v>1</v>
      </c>
      <c r="BU450" s="13">
        <v>7.2</v>
      </c>
      <c r="BV450" s="13"/>
      <c r="BW450" s="13"/>
      <c r="BX450" s="13"/>
      <c r="BY450" s="13"/>
      <c r="BZ450" s="13"/>
      <c r="CA450" s="12"/>
      <c r="CB450" s="13"/>
      <c r="CC450" s="13"/>
      <c r="CD450" s="13"/>
      <c r="CE450" s="13"/>
      <c r="CF450" s="13">
        <v>0.0235</v>
      </c>
      <c r="CG450" s="4"/>
      <c r="CH450" s="4"/>
    </row>
    <row r="451" spans="1:86" ht="10.5" customHeight="1">
      <c r="A451" s="12" t="s">
        <v>203</v>
      </c>
      <c r="B451" s="20">
        <v>34432</v>
      </c>
      <c r="C451" s="70"/>
      <c r="D451" s="21"/>
      <c r="E451" s="13"/>
      <c r="F451" s="1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2"/>
      <c r="U451" s="12"/>
      <c r="V451" s="13"/>
      <c r="W451" s="12"/>
      <c r="X451" s="12"/>
      <c r="Y451" s="13"/>
      <c r="Z451" s="13"/>
      <c r="AA451" s="12"/>
      <c r="AB451" s="12"/>
      <c r="AC451" s="12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2"/>
      <c r="AO451" s="13"/>
      <c r="AP451" s="12"/>
      <c r="AQ451" s="12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50" t="str">
        <f t="shared" si="65"/>
        <v>ND</v>
      </c>
      <c r="BT451" s="57">
        <f t="shared" si="63"/>
        <v>0</v>
      </c>
      <c r="BU451" s="13">
        <v>1.6</v>
      </c>
      <c r="BV451" s="13"/>
      <c r="BW451" s="13"/>
      <c r="BX451" s="13"/>
      <c r="BY451" s="13"/>
      <c r="BZ451" s="13"/>
      <c r="CA451" s="12"/>
      <c r="CB451" s="13"/>
      <c r="CC451" s="13"/>
      <c r="CD451" s="13"/>
      <c r="CE451" s="13"/>
      <c r="CF451" s="13">
        <v>0.0275</v>
      </c>
      <c r="CG451" s="4"/>
      <c r="CH451" s="4"/>
    </row>
    <row r="452" spans="1:86" ht="10.5" customHeight="1">
      <c r="A452" s="12" t="s">
        <v>203</v>
      </c>
      <c r="B452" s="20">
        <v>34523</v>
      </c>
      <c r="C452" s="70"/>
      <c r="D452" s="21" t="s">
        <v>117</v>
      </c>
      <c r="E452" s="13"/>
      <c r="F452" s="1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2"/>
      <c r="U452" s="12"/>
      <c r="V452" s="13"/>
      <c r="W452" s="12"/>
      <c r="X452" s="12"/>
      <c r="Y452" s="13"/>
      <c r="Z452" s="13"/>
      <c r="AA452" s="12"/>
      <c r="AB452" s="12"/>
      <c r="AC452" s="12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2"/>
      <c r="AO452" s="13"/>
      <c r="AP452" s="12"/>
      <c r="AQ452" s="12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50" t="str">
        <f t="shared" si="65"/>
        <v>ND</v>
      </c>
      <c r="BT452" s="57">
        <f t="shared" si="63"/>
        <v>0</v>
      </c>
      <c r="BU452" s="13">
        <v>4</v>
      </c>
      <c r="BV452" s="13"/>
      <c r="BW452" s="13"/>
      <c r="BX452" s="13"/>
      <c r="BY452" s="13"/>
      <c r="BZ452" s="13"/>
      <c r="CA452" s="12"/>
      <c r="CB452" s="13"/>
      <c r="CC452" s="13"/>
      <c r="CD452" s="13"/>
      <c r="CE452" s="13"/>
      <c r="CF452" s="13">
        <v>0.0078</v>
      </c>
      <c r="CG452" s="4"/>
      <c r="CH452" s="4"/>
    </row>
    <row r="453" spans="1:86" ht="10.5" customHeight="1">
      <c r="A453" s="12" t="s">
        <v>203</v>
      </c>
      <c r="B453" s="20">
        <v>34977</v>
      </c>
      <c r="C453" s="70"/>
      <c r="D453" s="21" t="s">
        <v>117</v>
      </c>
      <c r="E453" s="13">
        <v>6</v>
      </c>
      <c r="F453" s="1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2"/>
      <c r="U453" s="12"/>
      <c r="V453" s="13">
        <v>0.5</v>
      </c>
      <c r="W453" s="12"/>
      <c r="X453" s="12"/>
      <c r="Y453" s="13"/>
      <c r="Z453" s="13"/>
      <c r="AA453" s="12"/>
      <c r="AB453" s="12"/>
      <c r="AC453" s="12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2"/>
      <c r="AO453" s="13"/>
      <c r="AP453" s="12"/>
      <c r="AQ453" s="12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>
        <v>0.2</v>
      </c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50">
        <f t="shared" si="65"/>
        <v>6.7</v>
      </c>
      <c r="BT453" s="57">
        <f t="shared" si="63"/>
        <v>3</v>
      </c>
      <c r="BU453" s="13">
        <v>6</v>
      </c>
      <c r="BV453" s="13">
        <v>179</v>
      </c>
      <c r="BW453" s="13"/>
      <c r="BX453" s="13"/>
      <c r="BY453" s="13"/>
      <c r="BZ453" s="13"/>
      <c r="CA453" s="12"/>
      <c r="CB453" s="13"/>
      <c r="CC453" s="13"/>
      <c r="CD453" s="13"/>
      <c r="CE453" s="13">
        <v>3</v>
      </c>
      <c r="CF453" s="13">
        <v>0.0205</v>
      </c>
      <c r="CG453" s="4"/>
      <c r="CH453" s="4"/>
    </row>
    <row r="454" spans="1:86" ht="10.5" customHeight="1">
      <c r="A454" s="12"/>
      <c r="B454" s="20"/>
      <c r="C454" s="70"/>
      <c r="D454" s="21"/>
      <c r="E454" s="13"/>
      <c r="F454" s="1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2"/>
      <c r="U454" s="12"/>
      <c r="V454" s="13"/>
      <c r="W454" s="12"/>
      <c r="X454" s="12"/>
      <c r="Y454" s="13"/>
      <c r="Z454" s="13"/>
      <c r="AA454" s="12"/>
      <c r="AB454" s="12"/>
      <c r="AC454" s="12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2"/>
      <c r="AO454" s="13"/>
      <c r="AP454" s="12"/>
      <c r="AQ454" s="12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U454" s="13"/>
      <c r="BV454" s="13"/>
      <c r="BW454" s="13"/>
      <c r="BX454" s="13"/>
      <c r="BY454" s="13"/>
      <c r="BZ454" s="13"/>
      <c r="CA454" s="12"/>
      <c r="CB454" s="13"/>
      <c r="CC454" s="13"/>
      <c r="CD454" s="13"/>
      <c r="CE454" s="13"/>
      <c r="CF454" s="13"/>
      <c r="CG454" s="4"/>
      <c r="CH454" s="4"/>
    </row>
    <row r="455" spans="1:86" ht="10.5" customHeight="1">
      <c r="A455" s="12"/>
      <c r="B455" s="20"/>
      <c r="C455" s="70"/>
      <c r="D455" s="21"/>
      <c r="E455" s="13"/>
      <c r="F455" s="1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2"/>
      <c r="U455" s="12"/>
      <c r="V455" s="13"/>
      <c r="W455" s="12"/>
      <c r="X455" s="12"/>
      <c r="Y455" s="13"/>
      <c r="Z455" s="13"/>
      <c r="AA455" s="12"/>
      <c r="AB455" s="12"/>
      <c r="AC455" s="12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2"/>
      <c r="AO455" s="13"/>
      <c r="AP455" s="12"/>
      <c r="AQ455" s="12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50" t="str">
        <f aca="true" t="shared" si="66" ref="BS455:BS460">IF(COUNTA(A455)=1,IF(SUM(E455:BR455)=0,"ND",SUM(E455:BR455))," ")</f>
        <v> </v>
      </c>
      <c r="BU455" s="13"/>
      <c r="BV455" s="13"/>
      <c r="BW455" s="13"/>
      <c r="BX455" s="13"/>
      <c r="BY455" s="13"/>
      <c r="BZ455" s="13"/>
      <c r="CA455" s="12"/>
      <c r="CB455" s="13"/>
      <c r="CC455" s="13"/>
      <c r="CD455" s="13"/>
      <c r="CE455" s="13"/>
      <c r="CF455" s="13"/>
      <c r="CG455" s="4"/>
      <c r="CH455" s="4"/>
    </row>
    <row r="456" spans="1:86" ht="10.5" customHeight="1">
      <c r="A456" s="12" t="s">
        <v>204</v>
      </c>
      <c r="B456" s="20">
        <v>33927</v>
      </c>
      <c r="C456" s="70"/>
      <c r="D456" s="21"/>
      <c r="E456" s="13"/>
      <c r="F456" s="12"/>
      <c r="G456" s="13"/>
      <c r="H456" s="13"/>
      <c r="I456" s="13"/>
      <c r="J456" s="13"/>
      <c r="K456" s="13"/>
      <c r="L456" s="13"/>
      <c r="M456" s="13"/>
      <c r="N456" s="13"/>
      <c r="O456" s="13"/>
      <c r="P456" s="13">
        <v>2</v>
      </c>
      <c r="Q456" s="13"/>
      <c r="R456" s="13"/>
      <c r="S456" s="13"/>
      <c r="T456" s="12"/>
      <c r="U456" s="12"/>
      <c r="V456" s="13"/>
      <c r="W456" s="12"/>
      <c r="X456" s="12"/>
      <c r="Y456" s="13"/>
      <c r="Z456" s="13"/>
      <c r="AA456" s="12"/>
      <c r="AB456" s="12"/>
      <c r="AC456" s="12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2"/>
      <c r="AO456" s="13"/>
      <c r="AP456" s="12"/>
      <c r="AQ456" s="12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>
        <v>2</v>
      </c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50">
        <f t="shared" si="66"/>
        <v>4</v>
      </c>
      <c r="BT456" s="57">
        <f aca="true" t="shared" si="67" ref="BT456:BT467">COUNTA(E456:BR456)</f>
        <v>2</v>
      </c>
      <c r="BU456" s="13">
        <v>29.7</v>
      </c>
      <c r="BV456" s="13"/>
      <c r="BW456" s="13"/>
      <c r="BX456" s="13"/>
      <c r="BY456" s="13"/>
      <c r="BZ456" s="13"/>
      <c r="CA456" s="12"/>
      <c r="CB456" s="13"/>
      <c r="CC456" s="13"/>
      <c r="CD456" s="13"/>
      <c r="CE456" s="13"/>
      <c r="CF456" s="13">
        <v>0.248</v>
      </c>
      <c r="CG456" s="4"/>
      <c r="CH456" s="4"/>
    </row>
    <row r="457" spans="1:86" ht="10.5" customHeight="1">
      <c r="A457" s="12" t="s">
        <v>204</v>
      </c>
      <c r="B457" s="20">
        <v>34284</v>
      </c>
      <c r="C457" s="70"/>
      <c r="D457" s="21"/>
      <c r="E457" s="13"/>
      <c r="F457" s="1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2"/>
      <c r="U457" s="12"/>
      <c r="V457" s="13"/>
      <c r="W457" s="12"/>
      <c r="X457" s="12"/>
      <c r="Y457" s="13"/>
      <c r="Z457" s="13"/>
      <c r="AA457" s="12"/>
      <c r="AB457" s="12"/>
      <c r="AC457" s="12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2"/>
      <c r="AO457" s="13"/>
      <c r="AP457" s="12"/>
      <c r="AQ457" s="12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>
        <v>1</v>
      </c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50">
        <f t="shared" si="66"/>
        <v>1</v>
      </c>
      <c r="BT457" s="57">
        <f t="shared" si="67"/>
        <v>1</v>
      </c>
      <c r="BU457" s="13">
        <v>17</v>
      </c>
      <c r="BV457" s="13"/>
      <c r="BW457" s="13"/>
      <c r="BX457" s="13"/>
      <c r="BY457" s="13"/>
      <c r="BZ457" s="13"/>
      <c r="CA457" s="12"/>
      <c r="CB457" s="13"/>
      <c r="CC457" s="13"/>
      <c r="CD457" s="13"/>
      <c r="CE457" s="13"/>
      <c r="CF457" s="13">
        <v>0.0272</v>
      </c>
      <c r="CG457" s="4"/>
      <c r="CH457" s="4"/>
    </row>
    <row r="458" spans="1:86" ht="10.5" customHeight="1">
      <c r="A458" s="12" t="s">
        <v>204</v>
      </c>
      <c r="B458" s="20">
        <v>34432</v>
      </c>
      <c r="C458" s="70"/>
      <c r="D458" s="21"/>
      <c r="E458" s="13"/>
      <c r="F458" s="1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2"/>
      <c r="U458" s="12"/>
      <c r="V458" s="13"/>
      <c r="W458" s="12"/>
      <c r="X458" s="12"/>
      <c r="Y458" s="13"/>
      <c r="Z458" s="13"/>
      <c r="AA458" s="12"/>
      <c r="AB458" s="12"/>
      <c r="AC458" s="12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2"/>
      <c r="AO458" s="13"/>
      <c r="AP458" s="12"/>
      <c r="AQ458" s="12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>
        <v>1</v>
      </c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50">
        <f t="shared" si="66"/>
        <v>1</v>
      </c>
      <c r="BT458" s="57">
        <f t="shared" si="67"/>
        <v>1</v>
      </c>
      <c r="BU458" s="13">
        <v>3.2</v>
      </c>
      <c r="BV458" s="13"/>
      <c r="BW458" s="13"/>
      <c r="BX458" s="13"/>
      <c r="BY458" s="13"/>
      <c r="BZ458" s="13"/>
      <c r="CA458" s="12"/>
      <c r="CB458" s="13"/>
      <c r="CC458" s="13"/>
      <c r="CD458" s="13"/>
      <c r="CE458" s="13"/>
      <c r="CF458" s="13">
        <v>0.0166</v>
      </c>
      <c r="CG458" s="4"/>
      <c r="CH458" s="4"/>
    </row>
    <row r="459" spans="1:86" ht="10.5" customHeight="1">
      <c r="A459" s="12" t="s">
        <v>204</v>
      </c>
      <c r="B459" s="20">
        <v>34523</v>
      </c>
      <c r="C459" s="70"/>
      <c r="D459" s="21" t="s">
        <v>117</v>
      </c>
      <c r="E459" s="13"/>
      <c r="F459" s="1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2"/>
      <c r="U459" s="12"/>
      <c r="V459" s="13"/>
      <c r="W459" s="12"/>
      <c r="X459" s="12"/>
      <c r="Y459" s="13"/>
      <c r="Z459" s="13"/>
      <c r="AA459" s="12"/>
      <c r="AB459" s="12"/>
      <c r="AC459" s="12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2"/>
      <c r="AO459" s="13"/>
      <c r="AP459" s="12"/>
      <c r="AQ459" s="12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50" t="str">
        <f t="shared" si="66"/>
        <v>ND</v>
      </c>
      <c r="BT459" s="57">
        <f t="shared" si="67"/>
        <v>0</v>
      </c>
      <c r="BU459" s="13">
        <v>2.4</v>
      </c>
      <c r="BV459" s="13"/>
      <c r="BW459" s="13"/>
      <c r="BX459" s="13"/>
      <c r="BY459" s="13"/>
      <c r="BZ459" s="13"/>
      <c r="CA459" s="12"/>
      <c r="CB459" s="13"/>
      <c r="CC459" s="13"/>
      <c r="CD459" s="13"/>
      <c r="CE459" s="13"/>
      <c r="CF459" s="13">
        <v>0.0038</v>
      </c>
      <c r="CG459" s="4"/>
      <c r="CH459" s="4"/>
    </row>
    <row r="460" spans="1:86" ht="10.5" customHeight="1">
      <c r="A460" s="12" t="s">
        <v>204</v>
      </c>
      <c r="B460" s="20">
        <v>34977</v>
      </c>
      <c r="C460" s="70"/>
      <c r="D460" s="21" t="s">
        <v>117</v>
      </c>
      <c r="E460" s="13">
        <v>7</v>
      </c>
      <c r="F460" s="1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2"/>
      <c r="U460" s="12"/>
      <c r="V460" s="13"/>
      <c r="W460" s="12"/>
      <c r="X460" s="12"/>
      <c r="Y460" s="13"/>
      <c r="Z460" s="13"/>
      <c r="AA460" s="12"/>
      <c r="AB460" s="12"/>
      <c r="AC460" s="12"/>
      <c r="AD460" s="13"/>
      <c r="AE460" s="13"/>
      <c r="AF460" s="13"/>
      <c r="AG460" s="13"/>
      <c r="AH460" s="13"/>
      <c r="AI460" s="13">
        <v>0.8</v>
      </c>
      <c r="AJ460" s="13"/>
      <c r="AK460" s="13"/>
      <c r="AL460" s="13"/>
      <c r="AM460" s="13"/>
      <c r="AN460" s="12"/>
      <c r="AO460" s="13"/>
      <c r="AP460" s="12"/>
      <c r="AQ460" s="12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>
        <v>0.2</v>
      </c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50">
        <f t="shared" si="66"/>
        <v>8</v>
      </c>
      <c r="BT460" s="57">
        <f t="shared" si="67"/>
        <v>3</v>
      </c>
      <c r="BU460" s="13">
        <v>3.2</v>
      </c>
      <c r="BV460" s="13">
        <v>66.3</v>
      </c>
      <c r="BW460" s="13"/>
      <c r="BX460" s="13"/>
      <c r="BY460" s="13"/>
      <c r="BZ460" s="13"/>
      <c r="CA460" s="12"/>
      <c r="CB460" s="13"/>
      <c r="CC460" s="13"/>
      <c r="CD460" s="13"/>
      <c r="CE460" s="13">
        <v>1</v>
      </c>
      <c r="CF460" s="13">
        <v>0.0132</v>
      </c>
      <c r="CG460" s="4"/>
      <c r="CH460" s="4"/>
    </row>
    <row r="461" spans="1:86" ht="10.5" customHeight="1">
      <c r="A461" s="12"/>
      <c r="B461" s="20"/>
      <c r="C461" s="70"/>
      <c r="D461" s="21"/>
      <c r="E461" s="13"/>
      <c r="F461" s="1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2"/>
      <c r="U461" s="12"/>
      <c r="V461" s="13"/>
      <c r="W461" s="12"/>
      <c r="X461" s="12"/>
      <c r="Y461" s="13"/>
      <c r="Z461" s="13"/>
      <c r="AA461" s="12"/>
      <c r="AB461" s="12"/>
      <c r="AC461" s="12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2"/>
      <c r="AO461" s="13"/>
      <c r="AP461" s="12"/>
      <c r="AQ461" s="12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U461" s="13"/>
      <c r="BV461" s="13"/>
      <c r="BW461" s="13"/>
      <c r="BX461" s="13"/>
      <c r="BY461" s="13"/>
      <c r="BZ461" s="13"/>
      <c r="CA461" s="12"/>
      <c r="CB461" s="13"/>
      <c r="CC461" s="13"/>
      <c r="CD461" s="13"/>
      <c r="CE461" s="13"/>
      <c r="CF461" s="13"/>
      <c r="CG461" s="4"/>
      <c r="CH461" s="4"/>
    </row>
    <row r="462" spans="1:86" ht="10.5" customHeight="1">
      <c r="A462" s="12"/>
      <c r="B462" s="20"/>
      <c r="C462" s="70"/>
      <c r="D462" s="21"/>
      <c r="E462" s="13"/>
      <c r="F462" s="1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2"/>
      <c r="U462" s="12"/>
      <c r="V462" s="13"/>
      <c r="W462" s="12"/>
      <c r="X462" s="12"/>
      <c r="Y462" s="13"/>
      <c r="Z462" s="13"/>
      <c r="AA462" s="12"/>
      <c r="AB462" s="12"/>
      <c r="AC462" s="12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2"/>
      <c r="AO462" s="13"/>
      <c r="AP462" s="12"/>
      <c r="AQ462" s="12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50" t="str">
        <f>IF(COUNTA(A462)=1,IF(SUM(E462:BR462)=0,"ND",SUM(E462:BR462))," ")</f>
        <v> </v>
      </c>
      <c r="BU462" s="13"/>
      <c r="BV462" s="13"/>
      <c r="BW462" s="13"/>
      <c r="BX462" s="13"/>
      <c r="BY462" s="13"/>
      <c r="BZ462" s="13"/>
      <c r="CA462" s="12"/>
      <c r="CB462" s="13"/>
      <c r="CC462" s="13"/>
      <c r="CD462" s="13"/>
      <c r="CE462" s="13"/>
      <c r="CF462" s="13"/>
      <c r="CG462" s="4"/>
      <c r="CH462" s="4"/>
    </row>
    <row r="463" spans="1:86" ht="10.5" customHeight="1">
      <c r="A463" s="12" t="s">
        <v>205</v>
      </c>
      <c r="B463" s="20">
        <v>33926</v>
      </c>
      <c r="C463" s="70"/>
      <c r="D463" s="21"/>
      <c r="E463" s="13"/>
      <c r="F463" s="1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2"/>
      <c r="U463" s="12"/>
      <c r="V463" s="13"/>
      <c r="W463" s="12"/>
      <c r="X463" s="12"/>
      <c r="Y463" s="13"/>
      <c r="Z463" s="13"/>
      <c r="AA463" s="12"/>
      <c r="AB463" s="12"/>
      <c r="AC463" s="12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2"/>
      <c r="AO463" s="13"/>
      <c r="AP463" s="12"/>
      <c r="AQ463" s="12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T463" s="57">
        <f t="shared" si="67"/>
        <v>0</v>
      </c>
      <c r="BU463" s="13">
        <v>5.2</v>
      </c>
      <c r="BV463" s="13"/>
      <c r="BW463" s="13"/>
      <c r="BX463" s="13"/>
      <c r="BY463" s="13"/>
      <c r="BZ463" s="13"/>
      <c r="CA463" s="12"/>
      <c r="CB463" s="13"/>
      <c r="CC463" s="13"/>
      <c r="CD463" s="13"/>
      <c r="CE463" s="13"/>
      <c r="CF463" s="13"/>
      <c r="CG463" s="4"/>
      <c r="CH463" s="4"/>
    </row>
    <row r="464" spans="1:86" ht="10.5" customHeight="1">
      <c r="A464" s="12" t="s">
        <v>205</v>
      </c>
      <c r="B464" s="20">
        <v>34278</v>
      </c>
      <c r="C464" s="70"/>
      <c r="D464" s="21"/>
      <c r="E464" s="13"/>
      <c r="F464" s="1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2"/>
      <c r="U464" s="12"/>
      <c r="V464" s="13"/>
      <c r="W464" s="12"/>
      <c r="X464" s="12"/>
      <c r="Y464" s="13"/>
      <c r="Z464" s="13"/>
      <c r="AA464" s="12"/>
      <c r="AB464" s="12"/>
      <c r="AC464" s="12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2"/>
      <c r="AO464" s="13"/>
      <c r="AP464" s="12"/>
      <c r="AQ464" s="12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T464" s="57">
        <f t="shared" si="67"/>
        <v>0</v>
      </c>
      <c r="BU464" s="13">
        <v>3.1</v>
      </c>
      <c r="BV464" s="13"/>
      <c r="BW464" s="13"/>
      <c r="BX464" s="13"/>
      <c r="BY464" s="13"/>
      <c r="BZ464" s="13"/>
      <c r="CA464" s="12"/>
      <c r="CB464" s="13"/>
      <c r="CC464" s="13"/>
      <c r="CD464" s="13"/>
      <c r="CE464" s="13"/>
      <c r="CF464" s="13"/>
      <c r="CG464" s="4"/>
      <c r="CH464" s="4"/>
    </row>
    <row r="465" spans="1:86" ht="10.5" customHeight="1">
      <c r="A465" s="12" t="s">
        <v>205</v>
      </c>
      <c r="B465" s="20">
        <v>34430</v>
      </c>
      <c r="C465" s="70"/>
      <c r="D465" s="21"/>
      <c r="E465" s="13"/>
      <c r="F465" s="1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2"/>
      <c r="U465" s="12"/>
      <c r="V465" s="13"/>
      <c r="W465" s="12"/>
      <c r="X465" s="12"/>
      <c r="Y465" s="13"/>
      <c r="Z465" s="13"/>
      <c r="AA465" s="12"/>
      <c r="AB465" s="12"/>
      <c r="AC465" s="12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2"/>
      <c r="AO465" s="13"/>
      <c r="AP465" s="12"/>
      <c r="AQ465" s="12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T465" s="57">
        <f t="shared" si="67"/>
        <v>0</v>
      </c>
      <c r="BU465" s="13">
        <v>2.8</v>
      </c>
      <c r="BV465" s="13"/>
      <c r="BW465" s="13"/>
      <c r="BX465" s="13"/>
      <c r="BY465" s="13"/>
      <c r="BZ465" s="13"/>
      <c r="CA465" s="12"/>
      <c r="CB465" s="13"/>
      <c r="CC465" s="13"/>
      <c r="CD465" s="13"/>
      <c r="CE465" s="13"/>
      <c r="CF465" s="13"/>
      <c r="CG465" s="4"/>
      <c r="CH465" s="4"/>
    </row>
    <row r="466" spans="1:86" ht="10.5" customHeight="1">
      <c r="A466" s="12" t="s">
        <v>205</v>
      </c>
      <c r="B466" s="20">
        <v>34521</v>
      </c>
      <c r="C466" s="70"/>
      <c r="D466" s="21" t="s">
        <v>117</v>
      </c>
      <c r="E466" s="13"/>
      <c r="F466" s="1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2"/>
      <c r="U466" s="12"/>
      <c r="V466" s="13"/>
      <c r="W466" s="12"/>
      <c r="X466" s="12"/>
      <c r="Y466" s="13"/>
      <c r="Z466" s="13"/>
      <c r="AA466" s="12"/>
      <c r="AB466" s="12"/>
      <c r="AC466" s="12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2"/>
      <c r="AO466" s="13"/>
      <c r="AP466" s="12"/>
      <c r="AQ466" s="12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T466" s="57">
        <f t="shared" si="67"/>
        <v>0</v>
      </c>
      <c r="BU466" s="13">
        <v>3.8</v>
      </c>
      <c r="BV466" s="13"/>
      <c r="BW466" s="13"/>
      <c r="BX466" s="13"/>
      <c r="BY466" s="13"/>
      <c r="BZ466" s="13"/>
      <c r="CA466" s="12"/>
      <c r="CB466" s="13"/>
      <c r="CC466" s="13"/>
      <c r="CD466" s="13"/>
      <c r="CE466" s="13"/>
      <c r="CF466" s="13"/>
      <c r="CG466" s="4"/>
      <c r="CH466" s="4"/>
    </row>
    <row r="467" spans="1:86" ht="10.5" customHeight="1">
      <c r="A467" s="12" t="s">
        <v>205</v>
      </c>
      <c r="B467" s="20">
        <v>34975</v>
      </c>
      <c r="C467" s="70"/>
      <c r="D467" s="21" t="s">
        <v>117</v>
      </c>
      <c r="E467" s="13"/>
      <c r="F467" s="1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2"/>
      <c r="U467" s="12"/>
      <c r="V467" s="13"/>
      <c r="W467" s="12"/>
      <c r="X467" s="12"/>
      <c r="Y467" s="13"/>
      <c r="Z467" s="13"/>
      <c r="AA467" s="12"/>
      <c r="AB467" s="12"/>
      <c r="AC467" s="12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2"/>
      <c r="AO467" s="13"/>
      <c r="AP467" s="12"/>
      <c r="AQ467" s="12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T467" s="57">
        <f t="shared" si="67"/>
        <v>0</v>
      </c>
      <c r="BU467" s="13">
        <v>5.2</v>
      </c>
      <c r="BV467" s="13">
        <v>136</v>
      </c>
      <c r="BW467" s="13"/>
      <c r="BX467" s="13"/>
      <c r="BY467" s="13"/>
      <c r="BZ467" s="13"/>
      <c r="CA467" s="12"/>
      <c r="CB467" s="13"/>
      <c r="CC467" s="13"/>
      <c r="CD467" s="13"/>
      <c r="CE467" s="13">
        <v>11.3</v>
      </c>
      <c r="CF467" s="13"/>
      <c r="CG467" s="4"/>
      <c r="CH467" s="4"/>
    </row>
    <row r="468" spans="1:86" ht="10.5" customHeight="1">
      <c r="A468" s="12"/>
      <c r="B468" s="20"/>
      <c r="C468" s="70"/>
      <c r="D468" s="21"/>
      <c r="E468" s="13"/>
      <c r="F468" s="1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2"/>
      <c r="U468" s="12"/>
      <c r="V468" s="13"/>
      <c r="W468" s="12"/>
      <c r="X468" s="12"/>
      <c r="Y468" s="13"/>
      <c r="Z468" s="13"/>
      <c r="AA468" s="12"/>
      <c r="AB468" s="12"/>
      <c r="AC468" s="12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2"/>
      <c r="AO468" s="13"/>
      <c r="AP468" s="12"/>
      <c r="AQ468" s="12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U468" s="13"/>
      <c r="BV468" s="13"/>
      <c r="BW468" s="13"/>
      <c r="BX468" s="13"/>
      <c r="BY468" s="13"/>
      <c r="BZ468" s="13"/>
      <c r="CA468" s="12"/>
      <c r="CB468" s="13"/>
      <c r="CC468" s="13"/>
      <c r="CD468" s="13"/>
      <c r="CE468" s="13"/>
      <c r="CF468" s="13"/>
      <c r="CG468" s="4"/>
      <c r="CH468" s="4"/>
    </row>
    <row r="469" spans="1:86" ht="10.5" customHeight="1">
      <c r="A469" s="12"/>
      <c r="B469" s="20"/>
      <c r="C469" s="70"/>
      <c r="D469" s="21"/>
      <c r="E469" s="13"/>
      <c r="F469" s="1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2"/>
      <c r="U469" s="12"/>
      <c r="V469" s="13"/>
      <c r="W469" s="12"/>
      <c r="X469" s="12"/>
      <c r="Y469" s="13"/>
      <c r="Z469" s="13"/>
      <c r="AA469" s="12"/>
      <c r="AB469" s="12"/>
      <c r="AC469" s="12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2"/>
      <c r="AO469" s="13"/>
      <c r="AP469" s="12"/>
      <c r="AQ469" s="12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U469" s="13"/>
      <c r="BV469" s="13"/>
      <c r="BW469" s="13"/>
      <c r="BX469" s="13"/>
      <c r="BY469" s="13"/>
      <c r="BZ469" s="13"/>
      <c r="CA469" s="12"/>
      <c r="CB469" s="13"/>
      <c r="CC469" s="13"/>
      <c r="CD469" s="13"/>
      <c r="CE469" s="13"/>
      <c r="CF469" s="13"/>
      <c r="CG469" s="4"/>
      <c r="CH469" s="4"/>
    </row>
    <row r="470" spans="1:86" ht="10.5" customHeight="1">
      <c r="A470" s="12" t="s">
        <v>206</v>
      </c>
      <c r="B470" s="20">
        <v>33926</v>
      </c>
      <c r="C470" s="70"/>
      <c r="D470" s="21"/>
      <c r="E470" s="13"/>
      <c r="F470" s="1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2"/>
      <c r="U470" s="12"/>
      <c r="V470" s="13"/>
      <c r="W470" s="12"/>
      <c r="X470" s="12"/>
      <c r="Y470" s="13"/>
      <c r="Z470" s="13"/>
      <c r="AA470" s="12"/>
      <c r="AB470" s="12"/>
      <c r="AC470" s="12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2"/>
      <c r="AO470" s="13"/>
      <c r="AP470" s="12"/>
      <c r="AQ470" s="12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T470" s="57">
        <f aca="true" t="shared" si="68" ref="BT470:BT485">COUNTA(E470:BR470)</f>
        <v>0</v>
      </c>
      <c r="BU470" s="13">
        <v>3.2</v>
      </c>
      <c r="BV470" s="13"/>
      <c r="BW470" s="13"/>
      <c r="BX470" s="13"/>
      <c r="BY470" s="13"/>
      <c r="BZ470" s="13"/>
      <c r="CA470" s="12"/>
      <c r="CB470" s="13"/>
      <c r="CC470" s="13"/>
      <c r="CD470" s="13"/>
      <c r="CE470" s="13"/>
      <c r="CF470" s="13"/>
      <c r="CG470" s="4"/>
      <c r="CH470" s="4"/>
    </row>
    <row r="471" spans="1:86" ht="10.5" customHeight="1">
      <c r="A471" s="12" t="s">
        <v>206</v>
      </c>
      <c r="B471" s="20">
        <v>34278</v>
      </c>
      <c r="C471" s="70"/>
      <c r="D471" s="21"/>
      <c r="E471" s="13"/>
      <c r="F471" s="1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2"/>
      <c r="U471" s="12"/>
      <c r="V471" s="13"/>
      <c r="W471" s="12"/>
      <c r="X471" s="12"/>
      <c r="Y471" s="13"/>
      <c r="Z471" s="13"/>
      <c r="AA471" s="12"/>
      <c r="AB471" s="12"/>
      <c r="AC471" s="12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2"/>
      <c r="AO471" s="13"/>
      <c r="AP471" s="12"/>
      <c r="AQ471" s="12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T471" s="57">
        <f t="shared" si="68"/>
        <v>0</v>
      </c>
      <c r="BU471" s="13">
        <v>4.4</v>
      </c>
      <c r="BV471" s="13"/>
      <c r="BW471" s="13"/>
      <c r="BX471" s="13"/>
      <c r="BY471" s="13"/>
      <c r="BZ471" s="13"/>
      <c r="CA471" s="12"/>
      <c r="CB471" s="13"/>
      <c r="CC471" s="13"/>
      <c r="CD471" s="13"/>
      <c r="CE471" s="13"/>
      <c r="CF471" s="13"/>
      <c r="CG471" s="4"/>
      <c r="CH471" s="4"/>
    </row>
    <row r="472" spans="1:86" ht="10.5" customHeight="1">
      <c r="A472" s="12" t="s">
        <v>206</v>
      </c>
      <c r="B472" s="20">
        <v>34430</v>
      </c>
      <c r="C472" s="70"/>
      <c r="D472" s="21"/>
      <c r="E472" s="13"/>
      <c r="F472" s="1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2"/>
      <c r="U472" s="12"/>
      <c r="V472" s="13"/>
      <c r="W472" s="12"/>
      <c r="X472" s="12"/>
      <c r="Y472" s="13"/>
      <c r="Z472" s="13"/>
      <c r="AA472" s="12"/>
      <c r="AB472" s="12"/>
      <c r="AC472" s="12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2"/>
      <c r="AO472" s="13"/>
      <c r="AP472" s="12"/>
      <c r="AQ472" s="12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T472" s="57">
        <f t="shared" si="68"/>
        <v>0</v>
      </c>
      <c r="BU472" s="13">
        <v>5.2</v>
      </c>
      <c r="BV472" s="13"/>
      <c r="BW472" s="13"/>
      <c r="BX472" s="13"/>
      <c r="BY472" s="13"/>
      <c r="BZ472" s="13"/>
      <c r="CA472" s="12"/>
      <c r="CB472" s="13"/>
      <c r="CC472" s="13"/>
      <c r="CD472" s="13"/>
      <c r="CE472" s="13"/>
      <c r="CF472" s="13"/>
      <c r="CG472" s="4"/>
      <c r="CH472" s="4"/>
    </row>
    <row r="473" spans="1:86" ht="10.5" customHeight="1">
      <c r="A473" s="12" t="s">
        <v>206</v>
      </c>
      <c r="B473" s="20">
        <v>34521</v>
      </c>
      <c r="C473" s="70"/>
      <c r="D473" s="21" t="s">
        <v>117</v>
      </c>
      <c r="E473" s="13"/>
      <c r="F473" s="1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2"/>
      <c r="U473" s="12"/>
      <c r="V473" s="13"/>
      <c r="W473" s="12"/>
      <c r="X473" s="12"/>
      <c r="Y473" s="13"/>
      <c r="Z473" s="13"/>
      <c r="AA473" s="12"/>
      <c r="AB473" s="12"/>
      <c r="AC473" s="12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2"/>
      <c r="AO473" s="13"/>
      <c r="AP473" s="12"/>
      <c r="AQ473" s="12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T473" s="57">
        <f t="shared" si="68"/>
        <v>0</v>
      </c>
      <c r="BU473" s="13">
        <v>3.6</v>
      </c>
      <c r="BV473" s="13"/>
      <c r="BW473" s="13"/>
      <c r="BX473" s="13"/>
      <c r="BY473" s="13"/>
      <c r="BZ473" s="13"/>
      <c r="CA473" s="12"/>
      <c r="CB473" s="13"/>
      <c r="CC473" s="13"/>
      <c r="CD473" s="13"/>
      <c r="CE473" s="13"/>
      <c r="CF473" s="13"/>
      <c r="CG473" s="4"/>
      <c r="CH473" s="4"/>
    </row>
    <row r="474" spans="1:86" ht="10.5" customHeight="1">
      <c r="A474" s="12" t="s">
        <v>206</v>
      </c>
      <c r="B474" s="20">
        <v>34975</v>
      </c>
      <c r="C474" s="70"/>
      <c r="D474" s="21" t="s">
        <v>117</v>
      </c>
      <c r="E474" s="13"/>
      <c r="F474" s="1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2"/>
      <c r="U474" s="12"/>
      <c r="V474" s="13"/>
      <c r="W474" s="12"/>
      <c r="X474" s="12"/>
      <c r="Y474" s="13"/>
      <c r="Z474" s="13"/>
      <c r="AA474" s="12"/>
      <c r="AB474" s="12"/>
      <c r="AC474" s="12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2"/>
      <c r="AO474" s="13"/>
      <c r="AP474" s="12"/>
      <c r="AQ474" s="12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T474" s="57">
        <f t="shared" si="68"/>
        <v>0</v>
      </c>
      <c r="BU474" s="13">
        <v>6.3</v>
      </c>
      <c r="BV474" s="13">
        <v>101</v>
      </c>
      <c r="BW474" s="13"/>
      <c r="BX474" s="13"/>
      <c r="BY474" s="13"/>
      <c r="BZ474" s="13"/>
      <c r="CA474" s="12"/>
      <c r="CB474" s="13"/>
      <c r="CC474" s="13"/>
      <c r="CD474" s="13"/>
      <c r="CE474" s="13">
        <v>9.8</v>
      </c>
      <c r="CF474" s="13"/>
      <c r="CG474" s="4"/>
      <c r="CH474" s="4"/>
    </row>
    <row r="475" spans="1:86" ht="10.5" customHeight="1">
      <c r="A475" s="12"/>
      <c r="B475" s="20"/>
      <c r="C475" s="70"/>
      <c r="D475" s="21"/>
      <c r="E475" s="13"/>
      <c r="F475" s="1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2"/>
      <c r="U475" s="12"/>
      <c r="V475" s="13"/>
      <c r="W475" s="12"/>
      <c r="X475" s="12"/>
      <c r="Y475" s="13"/>
      <c r="Z475" s="13"/>
      <c r="AA475" s="12"/>
      <c r="AB475" s="12"/>
      <c r="AC475" s="12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2"/>
      <c r="AO475" s="13"/>
      <c r="AP475" s="12"/>
      <c r="AQ475" s="12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U475" s="13"/>
      <c r="BV475" s="13"/>
      <c r="BW475" s="13"/>
      <c r="BX475" s="13"/>
      <c r="BY475" s="13"/>
      <c r="BZ475" s="13"/>
      <c r="CA475" s="12"/>
      <c r="CB475" s="13"/>
      <c r="CC475" s="13"/>
      <c r="CD475" s="13"/>
      <c r="CE475" s="13"/>
      <c r="CF475" s="13"/>
      <c r="CG475" s="4"/>
      <c r="CH475" s="4"/>
    </row>
    <row r="476" spans="1:86" ht="10.5" customHeight="1">
      <c r="A476" s="12" t="s">
        <v>207</v>
      </c>
      <c r="B476" s="20">
        <v>33926</v>
      </c>
      <c r="C476" s="70"/>
      <c r="D476" s="21"/>
      <c r="E476" s="13"/>
      <c r="F476" s="1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2"/>
      <c r="U476" s="12"/>
      <c r="V476" s="13"/>
      <c r="W476" s="12"/>
      <c r="X476" s="12"/>
      <c r="Y476" s="13"/>
      <c r="Z476" s="13"/>
      <c r="AA476" s="12"/>
      <c r="AB476" s="12"/>
      <c r="AC476" s="12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2"/>
      <c r="AO476" s="13"/>
      <c r="AP476" s="12"/>
      <c r="AQ476" s="12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T476" s="57">
        <f t="shared" si="68"/>
        <v>0</v>
      </c>
      <c r="BU476" s="13">
        <v>3.1</v>
      </c>
      <c r="BV476" s="13"/>
      <c r="BW476" s="13"/>
      <c r="BX476" s="13"/>
      <c r="BY476" s="13"/>
      <c r="BZ476" s="13"/>
      <c r="CA476" s="12"/>
      <c r="CB476" s="13"/>
      <c r="CC476" s="13"/>
      <c r="CD476" s="13"/>
      <c r="CE476" s="13"/>
      <c r="CF476" s="13"/>
      <c r="CG476" s="4"/>
      <c r="CH476" s="4"/>
    </row>
    <row r="477" spans="1:86" ht="10.5" customHeight="1">
      <c r="A477" s="12" t="s">
        <v>207</v>
      </c>
      <c r="B477" s="20">
        <v>34278</v>
      </c>
      <c r="C477" s="70"/>
      <c r="D477" s="21"/>
      <c r="E477" s="13"/>
      <c r="F477" s="1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2"/>
      <c r="U477" s="12"/>
      <c r="V477" s="13"/>
      <c r="W477" s="12"/>
      <c r="X477" s="12"/>
      <c r="Y477" s="13"/>
      <c r="Z477" s="13"/>
      <c r="AA477" s="12"/>
      <c r="AB477" s="12"/>
      <c r="AC477" s="12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2"/>
      <c r="AO477" s="13"/>
      <c r="AP477" s="12"/>
      <c r="AQ477" s="12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T477" s="57">
        <f t="shared" si="68"/>
        <v>0</v>
      </c>
      <c r="BU477" s="13">
        <v>5.6</v>
      </c>
      <c r="BV477" s="13"/>
      <c r="BW477" s="13"/>
      <c r="BX477" s="13"/>
      <c r="BY477" s="13"/>
      <c r="BZ477" s="13"/>
      <c r="CA477" s="12"/>
      <c r="CB477" s="13"/>
      <c r="CC477" s="13"/>
      <c r="CD477" s="13"/>
      <c r="CE477" s="13"/>
      <c r="CF477" s="13"/>
      <c r="CG477" s="4"/>
      <c r="CH477" s="4"/>
    </row>
    <row r="478" spans="1:86" ht="10.5" customHeight="1">
      <c r="A478" s="12" t="s">
        <v>207</v>
      </c>
      <c r="B478" s="20">
        <v>34430</v>
      </c>
      <c r="C478" s="70"/>
      <c r="D478" s="21"/>
      <c r="E478" s="13"/>
      <c r="F478" s="1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2"/>
      <c r="U478" s="12"/>
      <c r="V478" s="13"/>
      <c r="W478" s="12"/>
      <c r="X478" s="12"/>
      <c r="Y478" s="13"/>
      <c r="Z478" s="13"/>
      <c r="AA478" s="12"/>
      <c r="AB478" s="12"/>
      <c r="AC478" s="12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2"/>
      <c r="AO478" s="13"/>
      <c r="AP478" s="12"/>
      <c r="AQ478" s="12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T478" s="57">
        <f t="shared" si="68"/>
        <v>0</v>
      </c>
      <c r="BU478" s="13">
        <v>40.2</v>
      </c>
      <c r="BV478" s="13"/>
      <c r="BW478" s="13"/>
      <c r="BX478" s="13"/>
      <c r="BY478" s="13"/>
      <c r="BZ478" s="13"/>
      <c r="CA478" s="12"/>
      <c r="CB478" s="13"/>
      <c r="CC478" s="13"/>
      <c r="CD478" s="13"/>
      <c r="CE478" s="13"/>
      <c r="CF478" s="13"/>
      <c r="CG478" s="4"/>
      <c r="CH478" s="4"/>
    </row>
    <row r="479" spans="1:86" ht="10.5" customHeight="1">
      <c r="A479" s="12" t="s">
        <v>207</v>
      </c>
      <c r="B479" s="20">
        <v>34521</v>
      </c>
      <c r="C479" s="70"/>
      <c r="D479" s="21" t="s">
        <v>117</v>
      </c>
      <c r="E479" s="13"/>
      <c r="F479" s="1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2"/>
      <c r="U479" s="12"/>
      <c r="V479" s="13"/>
      <c r="W479" s="12"/>
      <c r="X479" s="12"/>
      <c r="Y479" s="13"/>
      <c r="Z479" s="13"/>
      <c r="AA479" s="12"/>
      <c r="AB479" s="12"/>
      <c r="AC479" s="12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2"/>
      <c r="AO479" s="13"/>
      <c r="AP479" s="12"/>
      <c r="AQ479" s="12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T479" s="57">
        <f t="shared" si="68"/>
        <v>0</v>
      </c>
      <c r="BU479" s="13">
        <v>5.2</v>
      </c>
      <c r="BV479" s="13"/>
      <c r="BW479" s="13"/>
      <c r="BX479" s="13"/>
      <c r="BY479" s="13"/>
      <c r="BZ479" s="13"/>
      <c r="CA479" s="12"/>
      <c r="CB479" s="13"/>
      <c r="CC479" s="13"/>
      <c r="CD479" s="13"/>
      <c r="CE479" s="13"/>
      <c r="CF479" s="13"/>
      <c r="CG479" s="4"/>
      <c r="CH479" s="4"/>
    </row>
    <row r="480" spans="1:86" ht="10.5" customHeight="1">
      <c r="A480" s="12" t="s">
        <v>207</v>
      </c>
      <c r="B480" s="20">
        <v>34975</v>
      </c>
      <c r="C480" s="70"/>
      <c r="D480" s="21" t="s">
        <v>117</v>
      </c>
      <c r="E480" s="13"/>
      <c r="F480" s="1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2"/>
      <c r="U480" s="12"/>
      <c r="V480" s="13"/>
      <c r="W480" s="12"/>
      <c r="X480" s="12"/>
      <c r="Y480" s="13"/>
      <c r="Z480" s="13"/>
      <c r="AA480" s="12"/>
      <c r="AB480" s="12"/>
      <c r="AC480" s="12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2"/>
      <c r="AO480" s="13"/>
      <c r="AP480" s="12"/>
      <c r="AQ480" s="12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T480" s="57">
        <f t="shared" si="68"/>
        <v>0</v>
      </c>
      <c r="BU480" s="13">
        <v>5.9</v>
      </c>
      <c r="BV480" s="13">
        <v>139</v>
      </c>
      <c r="BW480" s="13"/>
      <c r="BX480" s="13"/>
      <c r="BY480" s="13"/>
      <c r="BZ480" s="13"/>
      <c r="CA480" s="12"/>
      <c r="CB480" s="13"/>
      <c r="CC480" s="13"/>
      <c r="CD480" s="13"/>
      <c r="CE480" s="13">
        <v>15.1</v>
      </c>
      <c r="CF480" s="13"/>
      <c r="CG480" s="4"/>
      <c r="CH480" s="4"/>
    </row>
    <row r="481" spans="1:86" ht="10.5" customHeight="1">
      <c r="A481" s="12"/>
      <c r="B481" s="20"/>
      <c r="C481" s="70"/>
      <c r="D481" s="21"/>
      <c r="E481" s="13"/>
      <c r="F481" s="1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2"/>
      <c r="U481" s="12"/>
      <c r="V481" s="13"/>
      <c r="W481" s="12"/>
      <c r="X481" s="12"/>
      <c r="Y481" s="13"/>
      <c r="Z481" s="13"/>
      <c r="AA481" s="12"/>
      <c r="AB481" s="12"/>
      <c r="AC481" s="12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2"/>
      <c r="AO481" s="13"/>
      <c r="AP481" s="12"/>
      <c r="AQ481" s="12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U481" s="13"/>
      <c r="BV481" s="13"/>
      <c r="BW481" s="13"/>
      <c r="BX481" s="13"/>
      <c r="BY481" s="13"/>
      <c r="BZ481" s="13"/>
      <c r="CA481" s="12"/>
      <c r="CB481" s="13"/>
      <c r="CC481" s="13"/>
      <c r="CD481" s="13"/>
      <c r="CE481" s="13"/>
      <c r="CF481" s="13"/>
      <c r="CG481" s="4"/>
      <c r="CH481" s="4"/>
    </row>
    <row r="482" spans="1:86" ht="10.5" customHeight="1">
      <c r="A482" s="12" t="s">
        <v>208</v>
      </c>
      <c r="B482" s="20">
        <v>33926</v>
      </c>
      <c r="C482" s="70"/>
      <c r="D482" s="21"/>
      <c r="E482" s="13"/>
      <c r="F482" s="1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2"/>
      <c r="U482" s="12"/>
      <c r="V482" s="13"/>
      <c r="W482" s="12"/>
      <c r="X482" s="12"/>
      <c r="Y482" s="13"/>
      <c r="Z482" s="13"/>
      <c r="AA482" s="12"/>
      <c r="AB482" s="12"/>
      <c r="AC482" s="12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2"/>
      <c r="AO482" s="13"/>
      <c r="AP482" s="12"/>
      <c r="AQ482" s="12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T482" s="57">
        <f t="shared" si="68"/>
        <v>0</v>
      </c>
      <c r="BU482" s="13">
        <v>5.8</v>
      </c>
      <c r="BV482" s="13"/>
      <c r="BW482" s="13"/>
      <c r="BX482" s="13"/>
      <c r="BY482" s="13"/>
      <c r="BZ482" s="13"/>
      <c r="CA482" s="12"/>
      <c r="CB482" s="13"/>
      <c r="CC482" s="13"/>
      <c r="CD482" s="13"/>
      <c r="CE482" s="13"/>
      <c r="CF482" s="13"/>
      <c r="CG482" s="4"/>
      <c r="CH482" s="4"/>
    </row>
    <row r="483" spans="1:86" ht="10.5" customHeight="1">
      <c r="A483" s="12" t="s">
        <v>208</v>
      </c>
      <c r="B483" s="20">
        <v>34278</v>
      </c>
      <c r="C483" s="70"/>
      <c r="D483" s="21"/>
      <c r="E483" s="13"/>
      <c r="F483" s="1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2"/>
      <c r="U483" s="12"/>
      <c r="V483" s="13"/>
      <c r="W483" s="12"/>
      <c r="X483" s="12"/>
      <c r="Y483" s="13"/>
      <c r="Z483" s="13"/>
      <c r="AA483" s="12"/>
      <c r="AB483" s="12"/>
      <c r="AC483" s="12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2"/>
      <c r="AO483" s="13"/>
      <c r="AP483" s="12"/>
      <c r="AQ483" s="12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T483" s="57">
        <f t="shared" si="68"/>
        <v>0</v>
      </c>
      <c r="BU483" s="13">
        <v>3.9</v>
      </c>
      <c r="BV483" s="13"/>
      <c r="BW483" s="13"/>
      <c r="BX483" s="13"/>
      <c r="BY483" s="13"/>
      <c r="BZ483" s="13"/>
      <c r="CA483" s="12"/>
      <c r="CB483" s="13"/>
      <c r="CC483" s="13"/>
      <c r="CD483" s="13"/>
      <c r="CE483" s="13"/>
      <c r="CF483" s="13"/>
      <c r="CG483" s="4"/>
      <c r="CH483" s="4"/>
    </row>
    <row r="484" spans="1:86" ht="10.5" customHeight="1">
      <c r="A484" s="12" t="s">
        <v>208</v>
      </c>
      <c r="B484" s="20">
        <v>34430</v>
      </c>
      <c r="C484" s="70"/>
      <c r="D484" s="21"/>
      <c r="E484" s="13"/>
      <c r="F484" s="1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2"/>
      <c r="U484" s="12"/>
      <c r="V484" s="13"/>
      <c r="W484" s="12"/>
      <c r="X484" s="12"/>
      <c r="Y484" s="13"/>
      <c r="Z484" s="13"/>
      <c r="AA484" s="12"/>
      <c r="AB484" s="12"/>
      <c r="AC484" s="12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2"/>
      <c r="AO484" s="13"/>
      <c r="AP484" s="12"/>
      <c r="AQ484" s="12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T484" s="57">
        <f t="shared" si="68"/>
        <v>0</v>
      </c>
      <c r="BU484" s="13">
        <v>3.2</v>
      </c>
      <c r="BV484" s="13"/>
      <c r="BW484" s="13"/>
      <c r="BX484" s="13"/>
      <c r="BY484" s="13"/>
      <c r="BZ484" s="13"/>
      <c r="CA484" s="12"/>
      <c r="CB484" s="13"/>
      <c r="CC484" s="13"/>
      <c r="CD484" s="13"/>
      <c r="CE484" s="13"/>
      <c r="CF484" s="13"/>
      <c r="CG484" s="4"/>
      <c r="CH484" s="4"/>
    </row>
    <row r="485" spans="1:86" ht="10.5" customHeight="1">
      <c r="A485" s="12" t="s">
        <v>208</v>
      </c>
      <c r="B485" s="20">
        <v>34521</v>
      </c>
      <c r="C485" s="70"/>
      <c r="D485" s="21" t="s">
        <v>117</v>
      </c>
      <c r="E485" s="13"/>
      <c r="F485" s="1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2"/>
      <c r="U485" s="12"/>
      <c r="V485" s="13"/>
      <c r="W485" s="12"/>
      <c r="X485" s="12"/>
      <c r="Y485" s="13"/>
      <c r="Z485" s="13"/>
      <c r="AA485" s="12"/>
      <c r="AB485" s="12"/>
      <c r="AC485" s="12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2"/>
      <c r="AO485" s="13"/>
      <c r="AP485" s="12"/>
      <c r="AQ485" s="12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T485" s="57">
        <f t="shared" si="68"/>
        <v>0</v>
      </c>
      <c r="BU485" s="13">
        <v>2.3</v>
      </c>
      <c r="BV485" s="13"/>
      <c r="BW485" s="13"/>
      <c r="BX485" s="13"/>
      <c r="BY485" s="13"/>
      <c r="BZ485" s="13"/>
      <c r="CA485" s="12"/>
      <c r="CB485" s="13"/>
      <c r="CC485" s="13"/>
      <c r="CD485" s="13"/>
      <c r="CE485" s="13"/>
      <c r="CF485" s="13"/>
      <c r="CG485" s="4"/>
      <c r="CH485" s="4"/>
    </row>
    <row r="486" spans="1:86" ht="10.5" customHeight="1">
      <c r="A486" s="12" t="s">
        <v>208</v>
      </c>
      <c r="B486" s="20">
        <v>34975</v>
      </c>
      <c r="C486" s="70"/>
      <c r="D486" s="21" t="s">
        <v>117</v>
      </c>
      <c r="E486" s="13"/>
      <c r="F486" s="1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2"/>
      <c r="U486" s="12"/>
      <c r="V486" s="13"/>
      <c r="W486" s="12"/>
      <c r="X486" s="12"/>
      <c r="Y486" s="13"/>
      <c r="Z486" s="13"/>
      <c r="AA486" s="12"/>
      <c r="AB486" s="12"/>
      <c r="AC486" s="12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2"/>
      <c r="AO486" s="13"/>
      <c r="AP486" s="12"/>
      <c r="AQ486" s="12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T486" s="57">
        <f aca="true" t="shared" si="69" ref="BT486:BT501">COUNTA(E486:BR486)</f>
        <v>0</v>
      </c>
      <c r="BU486" s="13">
        <v>6.9</v>
      </c>
      <c r="BV486" s="13">
        <v>160</v>
      </c>
      <c r="BW486" s="13"/>
      <c r="BX486" s="13"/>
      <c r="BY486" s="13"/>
      <c r="BZ486" s="13"/>
      <c r="CA486" s="12"/>
      <c r="CB486" s="13"/>
      <c r="CC486" s="13"/>
      <c r="CD486" s="13"/>
      <c r="CE486" s="13">
        <v>12.9</v>
      </c>
      <c r="CF486" s="13"/>
      <c r="CG486" s="4"/>
      <c r="CH486" s="4"/>
    </row>
    <row r="487" spans="1:86" ht="10.5" customHeight="1">
      <c r="A487" s="12"/>
      <c r="B487" s="20"/>
      <c r="C487" s="70"/>
      <c r="D487" s="21"/>
      <c r="E487" s="13"/>
      <c r="F487" s="1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2"/>
      <c r="U487" s="12"/>
      <c r="V487" s="13"/>
      <c r="W487" s="12"/>
      <c r="X487" s="12"/>
      <c r="Y487" s="13"/>
      <c r="Z487" s="13"/>
      <c r="AA487" s="12"/>
      <c r="AB487" s="12"/>
      <c r="AC487" s="12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2"/>
      <c r="AO487" s="13"/>
      <c r="AP487" s="12"/>
      <c r="AQ487" s="12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U487" s="13"/>
      <c r="BV487" s="13"/>
      <c r="BW487" s="13"/>
      <c r="BX487" s="13"/>
      <c r="BY487" s="13"/>
      <c r="BZ487" s="13"/>
      <c r="CA487" s="12"/>
      <c r="CB487" s="13"/>
      <c r="CC487" s="13"/>
      <c r="CD487" s="13"/>
      <c r="CE487" s="13"/>
      <c r="CF487" s="13"/>
      <c r="CG487" s="4"/>
      <c r="CH487" s="4"/>
    </row>
    <row r="488" spans="1:86" ht="10.5" customHeight="1">
      <c r="A488" s="12" t="s">
        <v>209</v>
      </c>
      <c r="B488" s="20">
        <v>33927</v>
      </c>
      <c r="C488" s="70"/>
      <c r="D488" s="21"/>
      <c r="E488" s="13"/>
      <c r="F488" s="1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2"/>
      <c r="U488" s="12"/>
      <c r="V488" s="13"/>
      <c r="W488" s="12"/>
      <c r="X488" s="12"/>
      <c r="Y488" s="13"/>
      <c r="Z488" s="13"/>
      <c r="AA488" s="12"/>
      <c r="AB488" s="12"/>
      <c r="AC488" s="12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2"/>
      <c r="AO488" s="13"/>
      <c r="AP488" s="12"/>
      <c r="AQ488" s="12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T488" s="57">
        <f t="shared" si="69"/>
        <v>0</v>
      </c>
      <c r="BU488" s="13">
        <v>4.8</v>
      </c>
      <c r="BV488" s="13"/>
      <c r="BW488" s="13"/>
      <c r="BX488" s="13"/>
      <c r="BY488" s="13"/>
      <c r="BZ488" s="13"/>
      <c r="CA488" s="12"/>
      <c r="CB488" s="13"/>
      <c r="CC488" s="13"/>
      <c r="CD488" s="13"/>
      <c r="CE488" s="13"/>
      <c r="CF488" s="13"/>
      <c r="CG488" s="4"/>
      <c r="CH488" s="4"/>
    </row>
    <row r="489" spans="1:86" ht="10.5" customHeight="1">
      <c r="A489" s="12" t="s">
        <v>209</v>
      </c>
      <c r="B489" s="20">
        <v>34284</v>
      </c>
      <c r="C489" s="70"/>
      <c r="D489" s="21"/>
      <c r="E489" s="13"/>
      <c r="F489" s="1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2"/>
      <c r="U489" s="12"/>
      <c r="V489" s="13"/>
      <c r="W489" s="12"/>
      <c r="X489" s="12"/>
      <c r="Y489" s="13"/>
      <c r="Z489" s="13"/>
      <c r="AA489" s="12"/>
      <c r="AB489" s="12"/>
      <c r="AC489" s="12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2"/>
      <c r="AO489" s="13"/>
      <c r="AP489" s="12"/>
      <c r="AQ489" s="12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T489" s="57">
        <f t="shared" si="69"/>
        <v>0</v>
      </c>
      <c r="BU489" s="13">
        <v>4.9</v>
      </c>
      <c r="BV489" s="13"/>
      <c r="BW489" s="13"/>
      <c r="BX489" s="13"/>
      <c r="BY489" s="13"/>
      <c r="BZ489" s="13"/>
      <c r="CA489" s="12"/>
      <c r="CB489" s="13"/>
      <c r="CC489" s="13"/>
      <c r="CD489" s="13"/>
      <c r="CE489" s="13"/>
      <c r="CF489" s="13"/>
      <c r="CG489" s="4"/>
      <c r="CH489" s="4"/>
    </row>
    <row r="490" spans="1:86" ht="10.5" customHeight="1">
      <c r="A490" s="12" t="s">
        <v>209</v>
      </c>
      <c r="B490" s="20">
        <v>34431</v>
      </c>
      <c r="C490" s="70"/>
      <c r="D490" s="21"/>
      <c r="E490" s="13"/>
      <c r="F490" s="1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2"/>
      <c r="U490" s="12"/>
      <c r="V490" s="13"/>
      <c r="W490" s="12"/>
      <c r="X490" s="12"/>
      <c r="Y490" s="13"/>
      <c r="Z490" s="13"/>
      <c r="AA490" s="12"/>
      <c r="AB490" s="12"/>
      <c r="AC490" s="12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2"/>
      <c r="AO490" s="13"/>
      <c r="AP490" s="12"/>
      <c r="AQ490" s="12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T490" s="57">
        <f t="shared" si="69"/>
        <v>0</v>
      </c>
      <c r="BU490" s="13">
        <v>4.8</v>
      </c>
      <c r="BV490" s="13"/>
      <c r="BW490" s="13"/>
      <c r="BX490" s="13"/>
      <c r="BY490" s="13"/>
      <c r="BZ490" s="13"/>
      <c r="CA490" s="12"/>
      <c r="CB490" s="13"/>
      <c r="CC490" s="13"/>
      <c r="CD490" s="13"/>
      <c r="CE490" s="13"/>
      <c r="CF490" s="13"/>
      <c r="CG490" s="4"/>
      <c r="CH490" s="4"/>
    </row>
    <row r="491" spans="1:86" ht="10.5" customHeight="1">
      <c r="A491" s="12" t="s">
        <v>209</v>
      </c>
      <c r="B491" s="20">
        <v>34521</v>
      </c>
      <c r="C491" s="70"/>
      <c r="D491" s="21" t="s">
        <v>117</v>
      </c>
      <c r="E491" s="13"/>
      <c r="F491" s="12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2"/>
      <c r="U491" s="12"/>
      <c r="V491" s="13"/>
      <c r="W491" s="12"/>
      <c r="X491" s="12"/>
      <c r="Y491" s="13"/>
      <c r="Z491" s="13"/>
      <c r="AA491" s="12"/>
      <c r="AB491" s="12"/>
      <c r="AC491" s="12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2"/>
      <c r="AO491" s="13"/>
      <c r="AP491" s="12"/>
      <c r="AQ491" s="12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T491" s="57">
        <f t="shared" si="69"/>
        <v>0</v>
      </c>
      <c r="BU491" s="13">
        <v>5.1</v>
      </c>
      <c r="BV491" s="13"/>
      <c r="BW491" s="13"/>
      <c r="BX491" s="13"/>
      <c r="BY491" s="13"/>
      <c r="BZ491" s="13"/>
      <c r="CA491" s="12"/>
      <c r="CB491" s="13"/>
      <c r="CC491" s="13"/>
      <c r="CD491" s="13"/>
      <c r="CE491" s="13"/>
      <c r="CF491" s="13"/>
      <c r="CG491" s="4"/>
      <c r="CH491" s="4"/>
    </row>
    <row r="492" spans="1:86" ht="10.5" customHeight="1">
      <c r="A492" s="12" t="s">
        <v>209</v>
      </c>
      <c r="B492" s="20">
        <v>34975</v>
      </c>
      <c r="C492" s="70"/>
      <c r="D492" s="21" t="s">
        <v>117</v>
      </c>
      <c r="E492" s="13"/>
      <c r="F492" s="12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2"/>
      <c r="U492" s="12"/>
      <c r="V492" s="13"/>
      <c r="W492" s="12"/>
      <c r="X492" s="12"/>
      <c r="Y492" s="13"/>
      <c r="Z492" s="13"/>
      <c r="AA492" s="12"/>
      <c r="AB492" s="12"/>
      <c r="AC492" s="12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2"/>
      <c r="AO492" s="13"/>
      <c r="AP492" s="12"/>
      <c r="AQ492" s="12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T492" s="57">
        <f t="shared" si="69"/>
        <v>0</v>
      </c>
      <c r="BU492" s="13">
        <v>6.9</v>
      </c>
      <c r="BV492" s="13">
        <v>186</v>
      </c>
      <c r="BW492" s="13"/>
      <c r="BX492" s="13"/>
      <c r="BY492" s="13"/>
      <c r="BZ492" s="13"/>
      <c r="CA492" s="12"/>
      <c r="CB492" s="13"/>
      <c r="CC492" s="13"/>
      <c r="CD492" s="13"/>
      <c r="CE492" s="13">
        <v>11.8</v>
      </c>
      <c r="CF492" s="13"/>
      <c r="CG492" s="4"/>
      <c r="CH492" s="4"/>
    </row>
    <row r="493" spans="1:86" ht="10.5" customHeight="1">
      <c r="A493" s="12"/>
      <c r="B493" s="20"/>
      <c r="C493" s="70"/>
      <c r="D493" s="21"/>
      <c r="E493" s="13"/>
      <c r="F493" s="12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2"/>
      <c r="U493" s="12"/>
      <c r="V493" s="13"/>
      <c r="W493" s="12"/>
      <c r="X493" s="12"/>
      <c r="Y493" s="13"/>
      <c r="Z493" s="13"/>
      <c r="AA493" s="12"/>
      <c r="AB493" s="12"/>
      <c r="AC493" s="12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2"/>
      <c r="AO493" s="13"/>
      <c r="AP493" s="12"/>
      <c r="AQ493" s="12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U493" s="13"/>
      <c r="BV493" s="13"/>
      <c r="BW493" s="13"/>
      <c r="BX493" s="13"/>
      <c r="BY493" s="13"/>
      <c r="BZ493" s="13"/>
      <c r="CA493" s="12"/>
      <c r="CB493" s="13"/>
      <c r="CC493" s="13"/>
      <c r="CD493" s="13"/>
      <c r="CE493" s="13"/>
      <c r="CF493" s="13"/>
      <c r="CG493" s="4"/>
      <c r="CH493" s="4"/>
    </row>
    <row r="494" spans="1:86" ht="10.5" customHeight="1">
      <c r="A494" s="12" t="s">
        <v>210</v>
      </c>
      <c r="B494" s="20">
        <v>33927</v>
      </c>
      <c r="C494" s="70"/>
      <c r="D494" s="21"/>
      <c r="E494" s="13"/>
      <c r="F494" s="12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2"/>
      <c r="U494" s="12"/>
      <c r="V494" s="13"/>
      <c r="W494" s="12"/>
      <c r="X494" s="12"/>
      <c r="Y494" s="13"/>
      <c r="Z494" s="13"/>
      <c r="AA494" s="12"/>
      <c r="AB494" s="12"/>
      <c r="AC494" s="12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2"/>
      <c r="AO494" s="13"/>
      <c r="AP494" s="12"/>
      <c r="AQ494" s="12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T494" s="57">
        <f t="shared" si="69"/>
        <v>0</v>
      </c>
      <c r="BU494" s="13">
        <v>10.4</v>
      </c>
      <c r="BV494" s="13"/>
      <c r="BW494" s="13"/>
      <c r="BX494" s="13"/>
      <c r="BY494" s="13"/>
      <c r="BZ494" s="13"/>
      <c r="CA494" s="12"/>
      <c r="CB494" s="13"/>
      <c r="CC494" s="13"/>
      <c r="CD494" s="13"/>
      <c r="CE494" s="13"/>
      <c r="CF494" s="13"/>
      <c r="CG494" s="4"/>
      <c r="CH494" s="4"/>
    </row>
    <row r="495" spans="1:86" ht="10.5" customHeight="1">
      <c r="A495" s="12" t="s">
        <v>210</v>
      </c>
      <c r="B495" s="20">
        <v>34284</v>
      </c>
      <c r="C495" s="70"/>
      <c r="D495" s="21"/>
      <c r="E495" s="13"/>
      <c r="F495" s="12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2"/>
      <c r="U495" s="12"/>
      <c r="V495" s="13"/>
      <c r="W495" s="12"/>
      <c r="X495" s="12"/>
      <c r="Y495" s="13"/>
      <c r="Z495" s="13"/>
      <c r="AA495" s="12"/>
      <c r="AB495" s="12"/>
      <c r="AC495" s="12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2"/>
      <c r="AO495" s="13"/>
      <c r="AP495" s="12"/>
      <c r="AQ495" s="12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T495" s="57">
        <f t="shared" si="69"/>
        <v>0</v>
      </c>
      <c r="BU495" s="13">
        <v>2.8</v>
      </c>
      <c r="BV495" s="13"/>
      <c r="BW495" s="13"/>
      <c r="BX495" s="13"/>
      <c r="BY495" s="13"/>
      <c r="BZ495" s="13"/>
      <c r="CA495" s="12"/>
      <c r="CB495" s="13"/>
      <c r="CC495" s="13"/>
      <c r="CD495" s="13"/>
      <c r="CE495" s="13"/>
      <c r="CF495" s="13"/>
      <c r="CG495" s="4"/>
      <c r="CH495" s="4"/>
    </row>
    <row r="496" spans="1:86" ht="10.5" customHeight="1">
      <c r="A496" s="12" t="s">
        <v>210</v>
      </c>
      <c r="B496" s="20">
        <v>34431</v>
      </c>
      <c r="C496" s="70"/>
      <c r="D496" s="21"/>
      <c r="E496" s="13"/>
      <c r="F496" s="12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2"/>
      <c r="U496" s="12"/>
      <c r="V496" s="13"/>
      <c r="W496" s="12"/>
      <c r="X496" s="12"/>
      <c r="Y496" s="13"/>
      <c r="Z496" s="13"/>
      <c r="AA496" s="12"/>
      <c r="AB496" s="12"/>
      <c r="AC496" s="12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2"/>
      <c r="AO496" s="13"/>
      <c r="AP496" s="12"/>
      <c r="AQ496" s="12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T496" s="57">
        <f t="shared" si="69"/>
        <v>0</v>
      </c>
      <c r="BU496" s="13">
        <v>2.9</v>
      </c>
      <c r="BV496" s="13"/>
      <c r="BW496" s="13"/>
      <c r="BX496" s="13"/>
      <c r="BY496" s="13"/>
      <c r="BZ496" s="13"/>
      <c r="CA496" s="12"/>
      <c r="CB496" s="13"/>
      <c r="CC496" s="13"/>
      <c r="CD496" s="13"/>
      <c r="CE496" s="13"/>
      <c r="CF496" s="13"/>
      <c r="CG496" s="4"/>
      <c r="CH496" s="4"/>
    </row>
    <row r="497" spans="1:86" ht="10.5" customHeight="1">
      <c r="A497" s="12" t="s">
        <v>210</v>
      </c>
      <c r="B497" s="20">
        <v>34521</v>
      </c>
      <c r="C497" s="70"/>
      <c r="D497" s="21" t="s">
        <v>117</v>
      </c>
      <c r="E497" s="13"/>
      <c r="F497" s="12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2"/>
      <c r="U497" s="12"/>
      <c r="V497" s="13"/>
      <c r="W497" s="12"/>
      <c r="X497" s="12"/>
      <c r="Y497" s="13"/>
      <c r="Z497" s="13"/>
      <c r="AA497" s="12"/>
      <c r="AB497" s="12"/>
      <c r="AC497" s="12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2"/>
      <c r="AO497" s="13"/>
      <c r="AP497" s="12"/>
      <c r="AQ497" s="12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T497" s="57">
        <f t="shared" si="69"/>
        <v>0</v>
      </c>
      <c r="BU497" s="13">
        <v>3.5</v>
      </c>
      <c r="BV497" s="13"/>
      <c r="BW497" s="13"/>
      <c r="BX497" s="13"/>
      <c r="BY497" s="13"/>
      <c r="BZ497" s="13"/>
      <c r="CA497" s="12"/>
      <c r="CB497" s="13"/>
      <c r="CC497" s="13"/>
      <c r="CD497" s="13"/>
      <c r="CE497" s="13"/>
      <c r="CF497" s="13"/>
      <c r="CG497" s="4"/>
      <c r="CH497" s="4"/>
    </row>
    <row r="498" spans="1:86" ht="10.5" customHeight="1">
      <c r="A498" s="12" t="s">
        <v>210</v>
      </c>
      <c r="B498" s="20">
        <v>34975</v>
      </c>
      <c r="C498" s="70"/>
      <c r="D498" s="21" t="s">
        <v>117</v>
      </c>
      <c r="E498" s="13"/>
      <c r="F498" s="12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2"/>
      <c r="U498" s="12"/>
      <c r="V498" s="13"/>
      <c r="W498" s="12"/>
      <c r="X498" s="12"/>
      <c r="Y498" s="13"/>
      <c r="Z498" s="13"/>
      <c r="AA498" s="12"/>
      <c r="AB498" s="12"/>
      <c r="AC498" s="12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2"/>
      <c r="AO498" s="13"/>
      <c r="AP498" s="12"/>
      <c r="AQ498" s="12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T498" s="57">
        <f t="shared" si="69"/>
        <v>0</v>
      </c>
      <c r="BU498" s="13">
        <v>8.1</v>
      </c>
      <c r="BV498" s="13">
        <v>95.5</v>
      </c>
      <c r="BW498" s="13"/>
      <c r="BX498" s="13"/>
      <c r="BY498" s="13"/>
      <c r="BZ498" s="13"/>
      <c r="CA498" s="12"/>
      <c r="CB498" s="13"/>
      <c r="CC498" s="13"/>
      <c r="CD498" s="13"/>
      <c r="CE498" s="13">
        <v>14.3</v>
      </c>
      <c r="CF498" s="13"/>
      <c r="CG498" s="4"/>
      <c r="CH498" s="4"/>
    </row>
    <row r="499" spans="1:86" ht="10.5" customHeight="1">
      <c r="A499" s="12"/>
      <c r="B499" s="20"/>
      <c r="C499" s="70"/>
      <c r="D499" s="21"/>
      <c r="E499" s="13"/>
      <c r="F499" s="12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2"/>
      <c r="U499" s="12"/>
      <c r="V499" s="13"/>
      <c r="W499" s="12"/>
      <c r="X499" s="12"/>
      <c r="Y499" s="13"/>
      <c r="Z499" s="13"/>
      <c r="AA499" s="12"/>
      <c r="AB499" s="12"/>
      <c r="AC499" s="12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2"/>
      <c r="AO499" s="13"/>
      <c r="AP499" s="12"/>
      <c r="AQ499" s="12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U499" s="13"/>
      <c r="BV499" s="13"/>
      <c r="BW499" s="13"/>
      <c r="BX499" s="13"/>
      <c r="BY499" s="13"/>
      <c r="BZ499" s="13"/>
      <c r="CA499" s="12"/>
      <c r="CB499" s="13"/>
      <c r="CC499" s="13"/>
      <c r="CD499" s="13"/>
      <c r="CE499" s="13"/>
      <c r="CF499" s="13"/>
      <c r="CG499" s="4"/>
      <c r="CH499" s="4"/>
    </row>
    <row r="500" spans="1:86" ht="10.5" customHeight="1">
      <c r="A500" s="12" t="s">
        <v>211</v>
      </c>
      <c r="B500" s="20">
        <v>33927</v>
      </c>
      <c r="C500" s="70"/>
      <c r="D500" s="21"/>
      <c r="E500" s="13"/>
      <c r="F500" s="12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2"/>
      <c r="U500" s="12"/>
      <c r="V500" s="13"/>
      <c r="W500" s="12"/>
      <c r="X500" s="12"/>
      <c r="Y500" s="13"/>
      <c r="Z500" s="13"/>
      <c r="AA500" s="12"/>
      <c r="AB500" s="12"/>
      <c r="AC500" s="12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2"/>
      <c r="AO500" s="13"/>
      <c r="AP500" s="12"/>
      <c r="AQ500" s="12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T500" s="57">
        <f t="shared" si="69"/>
        <v>0</v>
      </c>
      <c r="BU500" s="13">
        <v>3.4</v>
      </c>
      <c r="BV500" s="13"/>
      <c r="BW500" s="13"/>
      <c r="BX500" s="13"/>
      <c r="BY500" s="13"/>
      <c r="BZ500" s="13"/>
      <c r="CA500" s="12"/>
      <c r="CB500" s="13"/>
      <c r="CC500" s="13"/>
      <c r="CD500" s="13"/>
      <c r="CE500" s="13"/>
      <c r="CF500" s="13"/>
      <c r="CG500" s="4"/>
      <c r="CH500" s="4"/>
    </row>
    <row r="501" spans="1:86" ht="10.5" customHeight="1">
      <c r="A501" s="12" t="s">
        <v>211</v>
      </c>
      <c r="B501" s="20">
        <v>34283</v>
      </c>
      <c r="C501" s="70"/>
      <c r="D501" s="21"/>
      <c r="E501" s="13"/>
      <c r="F501" s="12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2"/>
      <c r="U501" s="12"/>
      <c r="V501" s="13"/>
      <c r="W501" s="12"/>
      <c r="X501" s="12"/>
      <c r="Y501" s="13"/>
      <c r="Z501" s="13"/>
      <c r="AA501" s="12"/>
      <c r="AB501" s="12"/>
      <c r="AC501" s="12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2"/>
      <c r="AO501" s="13"/>
      <c r="AP501" s="12"/>
      <c r="AQ501" s="12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T501" s="57">
        <f t="shared" si="69"/>
        <v>0</v>
      </c>
      <c r="BU501" s="13">
        <v>16.4</v>
      </c>
      <c r="BV501" s="13"/>
      <c r="BW501" s="13"/>
      <c r="BX501" s="13"/>
      <c r="BY501" s="13"/>
      <c r="BZ501" s="13"/>
      <c r="CA501" s="12"/>
      <c r="CB501" s="13"/>
      <c r="CC501" s="13"/>
      <c r="CD501" s="13"/>
      <c r="CE501" s="13"/>
      <c r="CF501" s="13"/>
      <c r="CG501" s="4"/>
      <c r="CH501" s="4"/>
    </row>
    <row r="502" spans="1:86" ht="10.5" customHeight="1">
      <c r="A502" s="12" t="s">
        <v>211</v>
      </c>
      <c r="B502" s="20">
        <v>34431</v>
      </c>
      <c r="C502" s="70"/>
      <c r="D502" s="21"/>
      <c r="E502" s="13"/>
      <c r="F502" s="12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2"/>
      <c r="U502" s="12"/>
      <c r="V502" s="13"/>
      <c r="W502" s="12"/>
      <c r="X502" s="12"/>
      <c r="Y502" s="13"/>
      <c r="Z502" s="13"/>
      <c r="AA502" s="12"/>
      <c r="AB502" s="12"/>
      <c r="AC502" s="12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2"/>
      <c r="AO502" s="13"/>
      <c r="AP502" s="12"/>
      <c r="AQ502" s="12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T502" s="57">
        <f aca="true" t="shared" si="70" ref="BT502:BT517">COUNTA(E502:BR502)</f>
        <v>0</v>
      </c>
      <c r="BU502" s="13">
        <v>11.2</v>
      </c>
      <c r="BV502" s="13"/>
      <c r="BW502" s="13"/>
      <c r="BX502" s="13"/>
      <c r="BY502" s="13"/>
      <c r="BZ502" s="13"/>
      <c r="CA502" s="12"/>
      <c r="CB502" s="13"/>
      <c r="CC502" s="13"/>
      <c r="CD502" s="13"/>
      <c r="CE502" s="13"/>
      <c r="CF502" s="13"/>
      <c r="CG502" s="4"/>
      <c r="CH502" s="4"/>
    </row>
    <row r="503" spans="1:86" ht="10.5" customHeight="1">
      <c r="A503" s="12" t="s">
        <v>211</v>
      </c>
      <c r="B503" s="20">
        <v>34522</v>
      </c>
      <c r="C503" s="70"/>
      <c r="D503" s="21" t="s">
        <v>117</v>
      </c>
      <c r="E503" s="13"/>
      <c r="F503" s="12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2"/>
      <c r="U503" s="12"/>
      <c r="V503" s="13"/>
      <c r="W503" s="12"/>
      <c r="X503" s="12"/>
      <c r="Y503" s="13"/>
      <c r="Z503" s="13"/>
      <c r="AA503" s="12"/>
      <c r="AB503" s="12"/>
      <c r="AC503" s="12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2"/>
      <c r="AO503" s="13"/>
      <c r="AP503" s="12"/>
      <c r="AQ503" s="12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T503" s="57">
        <f t="shared" si="70"/>
        <v>0</v>
      </c>
      <c r="BU503" s="13">
        <v>20.5</v>
      </c>
      <c r="BV503" s="13"/>
      <c r="BW503" s="13"/>
      <c r="BX503" s="13"/>
      <c r="BY503" s="13"/>
      <c r="BZ503" s="13"/>
      <c r="CA503" s="12"/>
      <c r="CB503" s="13"/>
      <c r="CC503" s="13"/>
      <c r="CD503" s="13"/>
      <c r="CE503" s="13"/>
      <c r="CF503" s="13"/>
      <c r="CG503" s="4"/>
      <c r="CH503" s="4"/>
    </row>
    <row r="504" spans="1:86" ht="10.5" customHeight="1">
      <c r="A504" s="12" t="s">
        <v>211</v>
      </c>
      <c r="B504" s="20">
        <v>34975</v>
      </c>
      <c r="C504" s="70"/>
      <c r="D504" s="21" t="s">
        <v>117</v>
      </c>
      <c r="E504" s="13"/>
      <c r="F504" s="12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2"/>
      <c r="U504" s="12"/>
      <c r="V504" s="13"/>
      <c r="W504" s="12"/>
      <c r="X504" s="12"/>
      <c r="Y504" s="13"/>
      <c r="Z504" s="13"/>
      <c r="AA504" s="12"/>
      <c r="AB504" s="12"/>
      <c r="AC504" s="12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2"/>
      <c r="AO504" s="13"/>
      <c r="AP504" s="12"/>
      <c r="AQ504" s="12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T504" s="57">
        <f t="shared" si="70"/>
        <v>0</v>
      </c>
      <c r="BU504" s="13">
        <v>13.1</v>
      </c>
      <c r="BV504" s="13">
        <v>318</v>
      </c>
      <c r="BW504" s="13"/>
      <c r="BX504" s="13"/>
      <c r="BY504" s="13"/>
      <c r="BZ504" s="13"/>
      <c r="CA504" s="12"/>
      <c r="CB504" s="13"/>
      <c r="CC504" s="13"/>
      <c r="CD504" s="13"/>
      <c r="CE504" s="13">
        <v>21</v>
      </c>
      <c r="CF504" s="13"/>
      <c r="CG504" s="4"/>
      <c r="CH504" s="4"/>
    </row>
    <row r="505" spans="1:86" ht="10.5" customHeight="1">
      <c r="A505" s="12"/>
      <c r="B505" s="20"/>
      <c r="C505" s="70"/>
      <c r="D505" s="21"/>
      <c r="E505" s="13"/>
      <c r="F505" s="12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2"/>
      <c r="U505" s="12"/>
      <c r="V505" s="13"/>
      <c r="W505" s="12"/>
      <c r="X505" s="12"/>
      <c r="Y505" s="13"/>
      <c r="Z505" s="13"/>
      <c r="AA505" s="12"/>
      <c r="AB505" s="12"/>
      <c r="AC505" s="12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2"/>
      <c r="AO505" s="13"/>
      <c r="AP505" s="12"/>
      <c r="AQ505" s="12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U505" s="13"/>
      <c r="BV505" s="13"/>
      <c r="BW505" s="13"/>
      <c r="BX505" s="13"/>
      <c r="BY505" s="13"/>
      <c r="BZ505" s="13"/>
      <c r="CA505" s="12"/>
      <c r="CB505" s="13"/>
      <c r="CC505" s="13"/>
      <c r="CD505" s="13"/>
      <c r="CE505" s="13"/>
      <c r="CF505" s="13"/>
      <c r="CG505" s="4"/>
      <c r="CH505" s="4"/>
    </row>
    <row r="506" spans="1:86" ht="10.5" customHeight="1">
      <c r="A506" s="12" t="s">
        <v>212</v>
      </c>
      <c r="B506" s="20">
        <v>33927</v>
      </c>
      <c r="C506" s="70"/>
      <c r="D506" s="21"/>
      <c r="E506" s="13"/>
      <c r="F506" s="12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2"/>
      <c r="U506" s="12"/>
      <c r="V506" s="13"/>
      <c r="W506" s="12"/>
      <c r="X506" s="12"/>
      <c r="Y506" s="13"/>
      <c r="Z506" s="13"/>
      <c r="AA506" s="12"/>
      <c r="AB506" s="12"/>
      <c r="AC506" s="12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2"/>
      <c r="AO506" s="13"/>
      <c r="AP506" s="12"/>
      <c r="AQ506" s="12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T506" s="57">
        <f t="shared" si="70"/>
        <v>0</v>
      </c>
      <c r="BU506" s="13">
        <v>16.4</v>
      </c>
      <c r="BV506" s="13"/>
      <c r="BW506" s="13"/>
      <c r="BX506" s="13"/>
      <c r="BY506" s="13"/>
      <c r="BZ506" s="13"/>
      <c r="CA506" s="12"/>
      <c r="CB506" s="13"/>
      <c r="CC506" s="13"/>
      <c r="CD506" s="13"/>
      <c r="CE506" s="13"/>
      <c r="CF506" s="13"/>
      <c r="CG506" s="4"/>
      <c r="CH506" s="4"/>
    </row>
    <row r="507" spans="1:86" ht="10.5" customHeight="1">
      <c r="A507" s="12" t="s">
        <v>212</v>
      </c>
      <c r="B507" s="20">
        <v>34283</v>
      </c>
      <c r="C507" s="70"/>
      <c r="D507" s="21"/>
      <c r="E507" s="13"/>
      <c r="F507" s="12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2"/>
      <c r="U507" s="12"/>
      <c r="V507" s="13"/>
      <c r="W507" s="12"/>
      <c r="X507" s="12"/>
      <c r="Y507" s="13"/>
      <c r="Z507" s="13"/>
      <c r="AA507" s="12"/>
      <c r="AB507" s="12"/>
      <c r="AC507" s="12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2"/>
      <c r="AO507" s="13"/>
      <c r="AP507" s="12"/>
      <c r="AQ507" s="12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T507" s="57">
        <f t="shared" si="70"/>
        <v>0</v>
      </c>
      <c r="BU507" s="13">
        <v>8.6</v>
      </c>
      <c r="BV507" s="13"/>
      <c r="BW507" s="13"/>
      <c r="BX507" s="13"/>
      <c r="BY507" s="13"/>
      <c r="BZ507" s="13"/>
      <c r="CA507" s="12"/>
      <c r="CB507" s="13"/>
      <c r="CC507" s="13"/>
      <c r="CD507" s="13"/>
      <c r="CE507" s="13"/>
      <c r="CF507" s="13"/>
      <c r="CG507" s="4"/>
      <c r="CH507" s="4"/>
    </row>
    <row r="508" spans="1:86" ht="10.5" customHeight="1">
      <c r="A508" s="12" t="s">
        <v>212</v>
      </c>
      <c r="B508" s="20">
        <v>34431</v>
      </c>
      <c r="C508" s="70"/>
      <c r="D508" s="21"/>
      <c r="E508" s="13"/>
      <c r="F508" s="12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2"/>
      <c r="U508" s="12"/>
      <c r="V508" s="13"/>
      <c r="W508" s="12"/>
      <c r="X508" s="12"/>
      <c r="Y508" s="13"/>
      <c r="Z508" s="13"/>
      <c r="AA508" s="12"/>
      <c r="AB508" s="12"/>
      <c r="AC508" s="12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2"/>
      <c r="AO508" s="13"/>
      <c r="AP508" s="12"/>
      <c r="AQ508" s="12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T508" s="57">
        <f t="shared" si="70"/>
        <v>0</v>
      </c>
      <c r="BU508" s="13">
        <v>6.6</v>
      </c>
      <c r="BV508" s="13"/>
      <c r="BW508" s="13"/>
      <c r="BX508" s="13"/>
      <c r="BY508" s="13"/>
      <c r="BZ508" s="13"/>
      <c r="CA508" s="12"/>
      <c r="CB508" s="13"/>
      <c r="CC508" s="13"/>
      <c r="CD508" s="13"/>
      <c r="CE508" s="13"/>
      <c r="CF508" s="13"/>
      <c r="CG508" s="4"/>
      <c r="CH508" s="4"/>
    </row>
    <row r="509" spans="1:86" ht="10.5" customHeight="1">
      <c r="A509" s="12" t="s">
        <v>212</v>
      </c>
      <c r="B509" s="20">
        <v>34522</v>
      </c>
      <c r="C509" s="70"/>
      <c r="D509" s="21" t="s">
        <v>117</v>
      </c>
      <c r="E509" s="13"/>
      <c r="F509" s="12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2"/>
      <c r="U509" s="12"/>
      <c r="V509" s="13"/>
      <c r="W509" s="12"/>
      <c r="X509" s="12"/>
      <c r="Y509" s="13"/>
      <c r="Z509" s="13"/>
      <c r="AA509" s="12"/>
      <c r="AB509" s="12"/>
      <c r="AC509" s="12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2"/>
      <c r="AO509" s="13"/>
      <c r="AP509" s="12"/>
      <c r="AQ509" s="12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T509" s="57">
        <f t="shared" si="70"/>
        <v>0</v>
      </c>
      <c r="BU509" s="13">
        <v>11.4</v>
      </c>
      <c r="BV509" s="13"/>
      <c r="BW509" s="13"/>
      <c r="BX509" s="13"/>
      <c r="BY509" s="13"/>
      <c r="BZ509" s="13"/>
      <c r="CA509" s="12"/>
      <c r="CB509" s="13"/>
      <c r="CC509" s="13"/>
      <c r="CD509" s="13"/>
      <c r="CE509" s="13"/>
      <c r="CF509" s="13"/>
      <c r="CG509" s="4"/>
      <c r="CH509" s="4"/>
    </row>
    <row r="510" spans="1:86" ht="10.5" customHeight="1">
      <c r="A510" s="12" t="s">
        <v>212</v>
      </c>
      <c r="B510" s="20">
        <v>34975</v>
      </c>
      <c r="C510" s="70"/>
      <c r="D510" s="21" t="s">
        <v>117</v>
      </c>
      <c r="E510" s="13"/>
      <c r="F510" s="12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2"/>
      <c r="U510" s="12"/>
      <c r="V510" s="13"/>
      <c r="W510" s="12"/>
      <c r="X510" s="12"/>
      <c r="Y510" s="13"/>
      <c r="Z510" s="13"/>
      <c r="AA510" s="12"/>
      <c r="AB510" s="12"/>
      <c r="AC510" s="12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2"/>
      <c r="AO510" s="13"/>
      <c r="AP510" s="12"/>
      <c r="AQ510" s="12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T510" s="57">
        <f t="shared" si="70"/>
        <v>0</v>
      </c>
      <c r="BU510" s="13">
        <v>9.3</v>
      </c>
      <c r="BV510" s="13">
        <v>165</v>
      </c>
      <c r="BW510" s="13"/>
      <c r="BX510" s="13"/>
      <c r="BY510" s="13"/>
      <c r="BZ510" s="13"/>
      <c r="CA510" s="12"/>
      <c r="CB510" s="13"/>
      <c r="CC510" s="13"/>
      <c r="CD510" s="13"/>
      <c r="CE510" s="13">
        <v>8.2</v>
      </c>
      <c r="CF510" s="13"/>
      <c r="CG510" s="4"/>
      <c r="CH510" s="4"/>
    </row>
    <row r="511" spans="1:86" ht="10.5" customHeight="1">
      <c r="A511" s="12"/>
      <c r="B511" s="20"/>
      <c r="C511" s="70"/>
      <c r="D511" s="21"/>
      <c r="E511" s="13"/>
      <c r="F511" s="12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2"/>
      <c r="U511" s="12"/>
      <c r="V511" s="13"/>
      <c r="W511" s="12"/>
      <c r="X511" s="12"/>
      <c r="Y511" s="13"/>
      <c r="Z511" s="13"/>
      <c r="AA511" s="12"/>
      <c r="AB511" s="12"/>
      <c r="AC511" s="12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2"/>
      <c r="AO511" s="13"/>
      <c r="AP511" s="12"/>
      <c r="AQ511" s="12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U511" s="13"/>
      <c r="BV511" s="13"/>
      <c r="BW511" s="13"/>
      <c r="BX511" s="13"/>
      <c r="BY511" s="13"/>
      <c r="BZ511" s="13"/>
      <c r="CA511" s="12"/>
      <c r="CB511" s="13"/>
      <c r="CC511" s="13"/>
      <c r="CD511" s="13"/>
      <c r="CE511" s="13"/>
      <c r="CF511" s="13"/>
      <c r="CG511" s="4"/>
      <c r="CH511" s="4"/>
    </row>
    <row r="512" spans="1:86" ht="10.5" customHeight="1">
      <c r="A512" s="12" t="s">
        <v>213</v>
      </c>
      <c r="B512" s="20">
        <v>33927</v>
      </c>
      <c r="C512" s="70"/>
      <c r="D512" s="21"/>
      <c r="E512" s="13"/>
      <c r="F512" s="12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2"/>
      <c r="U512" s="12"/>
      <c r="V512" s="13"/>
      <c r="W512" s="12"/>
      <c r="X512" s="12"/>
      <c r="Y512" s="13"/>
      <c r="Z512" s="13"/>
      <c r="AA512" s="12"/>
      <c r="AB512" s="12"/>
      <c r="AC512" s="12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2"/>
      <c r="AO512" s="13"/>
      <c r="AP512" s="12"/>
      <c r="AQ512" s="12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T512" s="57">
        <f t="shared" si="70"/>
        <v>0</v>
      </c>
      <c r="BU512" s="13">
        <v>4.7</v>
      </c>
      <c r="BV512" s="13"/>
      <c r="BW512" s="13"/>
      <c r="BX512" s="13"/>
      <c r="BY512" s="13"/>
      <c r="BZ512" s="13"/>
      <c r="CA512" s="12"/>
      <c r="CB512" s="13"/>
      <c r="CC512" s="13"/>
      <c r="CD512" s="13"/>
      <c r="CE512" s="13"/>
      <c r="CF512" s="13"/>
      <c r="CG512" s="4"/>
      <c r="CH512" s="4"/>
    </row>
    <row r="513" spans="1:86" ht="10.5" customHeight="1">
      <c r="A513" s="12" t="s">
        <v>213</v>
      </c>
      <c r="B513" s="20">
        <v>34283</v>
      </c>
      <c r="C513" s="70"/>
      <c r="D513" s="21"/>
      <c r="E513" s="13"/>
      <c r="F513" s="12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2"/>
      <c r="U513" s="12"/>
      <c r="V513" s="13"/>
      <c r="W513" s="12"/>
      <c r="X513" s="12"/>
      <c r="Y513" s="13"/>
      <c r="Z513" s="13"/>
      <c r="AA513" s="12"/>
      <c r="AB513" s="12"/>
      <c r="AC513" s="12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2"/>
      <c r="AO513" s="13"/>
      <c r="AP513" s="12"/>
      <c r="AQ513" s="12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T513" s="57">
        <f t="shared" si="70"/>
        <v>0</v>
      </c>
      <c r="BU513" s="13">
        <v>3</v>
      </c>
      <c r="BV513" s="13"/>
      <c r="BW513" s="13"/>
      <c r="BX513" s="13"/>
      <c r="BY513" s="13"/>
      <c r="BZ513" s="13"/>
      <c r="CA513" s="12"/>
      <c r="CB513" s="13"/>
      <c r="CC513" s="13"/>
      <c r="CD513" s="13"/>
      <c r="CE513" s="13"/>
      <c r="CF513" s="13"/>
      <c r="CG513" s="4"/>
      <c r="CH513" s="4"/>
    </row>
    <row r="514" spans="1:86" ht="10.5" customHeight="1">
      <c r="A514" s="12" t="s">
        <v>213</v>
      </c>
      <c r="B514" s="20">
        <v>34431</v>
      </c>
      <c r="C514" s="70"/>
      <c r="D514" s="21"/>
      <c r="E514" s="13"/>
      <c r="F514" s="12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2"/>
      <c r="U514" s="12"/>
      <c r="V514" s="13"/>
      <c r="W514" s="12"/>
      <c r="X514" s="12"/>
      <c r="Y514" s="13"/>
      <c r="Z514" s="13"/>
      <c r="AA514" s="12"/>
      <c r="AB514" s="12"/>
      <c r="AC514" s="12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2"/>
      <c r="AO514" s="13"/>
      <c r="AP514" s="12"/>
      <c r="AQ514" s="12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T514" s="57">
        <f t="shared" si="70"/>
        <v>0</v>
      </c>
      <c r="BU514" s="13">
        <v>2</v>
      </c>
      <c r="BV514" s="13"/>
      <c r="BW514" s="13"/>
      <c r="BX514" s="13"/>
      <c r="BY514" s="13"/>
      <c r="BZ514" s="13"/>
      <c r="CA514" s="12"/>
      <c r="CB514" s="13"/>
      <c r="CC514" s="13"/>
      <c r="CD514" s="13"/>
      <c r="CE514" s="13"/>
      <c r="CF514" s="13"/>
      <c r="CG514" s="4"/>
      <c r="CH514" s="4"/>
    </row>
    <row r="515" spans="1:86" ht="10.5" customHeight="1">
      <c r="A515" s="12" t="s">
        <v>213</v>
      </c>
      <c r="B515" s="20">
        <v>34522</v>
      </c>
      <c r="C515" s="70"/>
      <c r="D515" s="21" t="s">
        <v>117</v>
      </c>
      <c r="E515" s="13"/>
      <c r="F515" s="12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2"/>
      <c r="U515" s="12"/>
      <c r="V515" s="13"/>
      <c r="W515" s="12"/>
      <c r="X515" s="12"/>
      <c r="Y515" s="13"/>
      <c r="Z515" s="13"/>
      <c r="AA515" s="12"/>
      <c r="AB515" s="12"/>
      <c r="AC515" s="12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2"/>
      <c r="AO515" s="13"/>
      <c r="AP515" s="12"/>
      <c r="AQ515" s="12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T515" s="57">
        <f t="shared" si="70"/>
        <v>0</v>
      </c>
      <c r="BU515" s="13">
        <v>4</v>
      </c>
      <c r="BV515" s="13"/>
      <c r="BW515" s="13"/>
      <c r="BX515" s="13"/>
      <c r="BY515" s="13"/>
      <c r="BZ515" s="13"/>
      <c r="CA515" s="12"/>
      <c r="CB515" s="13"/>
      <c r="CC515" s="13"/>
      <c r="CD515" s="13"/>
      <c r="CE515" s="13"/>
      <c r="CF515" s="13"/>
      <c r="CG515" s="4"/>
      <c r="CH515" s="4"/>
    </row>
    <row r="516" spans="1:86" ht="10.5" customHeight="1">
      <c r="A516" s="12" t="s">
        <v>213</v>
      </c>
      <c r="B516" s="20">
        <v>34976</v>
      </c>
      <c r="C516" s="70"/>
      <c r="D516" s="21" t="s">
        <v>117</v>
      </c>
      <c r="E516" s="13"/>
      <c r="F516" s="12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2"/>
      <c r="U516" s="12"/>
      <c r="V516" s="13"/>
      <c r="W516" s="12"/>
      <c r="X516" s="12"/>
      <c r="Y516" s="13"/>
      <c r="Z516" s="13"/>
      <c r="AA516" s="12"/>
      <c r="AB516" s="12"/>
      <c r="AC516" s="12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2"/>
      <c r="AO516" s="13"/>
      <c r="AP516" s="12"/>
      <c r="AQ516" s="12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T516" s="57">
        <f t="shared" si="70"/>
        <v>0</v>
      </c>
      <c r="BU516" s="13">
        <v>4.4</v>
      </c>
      <c r="BV516" s="13">
        <v>148</v>
      </c>
      <c r="BW516" s="13"/>
      <c r="BX516" s="13"/>
      <c r="BY516" s="13"/>
      <c r="BZ516" s="13"/>
      <c r="CA516" s="12"/>
      <c r="CB516" s="13"/>
      <c r="CC516" s="13"/>
      <c r="CD516" s="13"/>
      <c r="CE516" s="13">
        <v>4.6</v>
      </c>
      <c r="CF516" s="13"/>
      <c r="CG516" s="4"/>
      <c r="CH516" s="4"/>
    </row>
    <row r="517" spans="1:86" ht="10.5" customHeight="1">
      <c r="A517" s="12"/>
      <c r="B517" s="20"/>
      <c r="C517" s="70"/>
      <c r="D517" s="21"/>
      <c r="E517" s="13"/>
      <c r="F517" s="12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2"/>
      <c r="U517" s="12"/>
      <c r="V517" s="13"/>
      <c r="W517" s="12"/>
      <c r="X517" s="12"/>
      <c r="Y517" s="13"/>
      <c r="Z517" s="13"/>
      <c r="AA517" s="12"/>
      <c r="AB517" s="12"/>
      <c r="AC517" s="12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2"/>
      <c r="AO517" s="13"/>
      <c r="AP517" s="12"/>
      <c r="AQ517" s="12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T517" s="57">
        <f t="shared" si="70"/>
        <v>0</v>
      </c>
      <c r="BU517" s="13"/>
      <c r="BV517" s="13"/>
      <c r="BW517" s="13"/>
      <c r="BX517" s="13"/>
      <c r="BY517" s="13"/>
      <c r="BZ517" s="13"/>
      <c r="CA517" s="12"/>
      <c r="CB517" s="13"/>
      <c r="CC517" s="13"/>
      <c r="CD517" s="13"/>
      <c r="CE517" s="13"/>
      <c r="CF517" s="13"/>
      <c r="CG517" s="4"/>
      <c r="CH517" s="4"/>
    </row>
    <row r="518" spans="1:86" ht="10.5" customHeight="1">
      <c r="A518" s="12" t="s">
        <v>214</v>
      </c>
      <c r="B518" s="20">
        <v>33927</v>
      </c>
      <c r="C518" s="70"/>
      <c r="D518" s="21"/>
      <c r="E518" s="13"/>
      <c r="F518" s="12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2"/>
      <c r="U518" s="12"/>
      <c r="V518" s="13"/>
      <c r="W518" s="12"/>
      <c r="X518" s="12"/>
      <c r="Y518" s="13"/>
      <c r="Z518" s="13"/>
      <c r="AA518" s="12"/>
      <c r="AB518" s="12"/>
      <c r="AC518" s="12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2"/>
      <c r="AO518" s="13"/>
      <c r="AP518" s="12"/>
      <c r="AQ518" s="12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T518" s="57">
        <f aca="true" t="shared" si="71" ref="BT518:BT533">COUNTA(E518:BR518)</f>
        <v>0</v>
      </c>
      <c r="BU518" s="13">
        <v>2.9</v>
      </c>
      <c r="BV518" s="13"/>
      <c r="BW518" s="13"/>
      <c r="BX518" s="13"/>
      <c r="BY518" s="13"/>
      <c r="BZ518" s="13"/>
      <c r="CA518" s="12"/>
      <c r="CB518" s="13"/>
      <c r="CC518" s="13"/>
      <c r="CD518" s="13"/>
      <c r="CE518" s="13"/>
      <c r="CF518" s="13"/>
      <c r="CG518" s="4"/>
      <c r="CH518" s="4"/>
    </row>
    <row r="519" spans="1:86" ht="10.5" customHeight="1">
      <c r="A519" s="12" t="s">
        <v>214</v>
      </c>
      <c r="B519" s="20">
        <v>34283</v>
      </c>
      <c r="C519" s="70"/>
      <c r="D519" s="21"/>
      <c r="E519" s="13"/>
      <c r="F519" s="12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2"/>
      <c r="U519" s="12"/>
      <c r="V519" s="13"/>
      <c r="W519" s="12"/>
      <c r="X519" s="12"/>
      <c r="Y519" s="13"/>
      <c r="Z519" s="13"/>
      <c r="AA519" s="12"/>
      <c r="AB519" s="12"/>
      <c r="AC519" s="12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2"/>
      <c r="AO519" s="13"/>
      <c r="AP519" s="12"/>
      <c r="AQ519" s="12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T519" s="57">
        <f t="shared" si="71"/>
        <v>0</v>
      </c>
      <c r="BU519" s="13"/>
      <c r="BV519" s="13"/>
      <c r="BW519" s="13"/>
      <c r="BX519" s="13"/>
      <c r="BY519" s="13"/>
      <c r="BZ519" s="13"/>
      <c r="CA519" s="12"/>
      <c r="CB519" s="13"/>
      <c r="CC519" s="13"/>
      <c r="CD519" s="13"/>
      <c r="CE519" s="13"/>
      <c r="CF519" s="13"/>
      <c r="CG519" s="4"/>
      <c r="CH519" s="4"/>
    </row>
    <row r="520" spans="1:86" ht="10.5" customHeight="1">
      <c r="A520" s="12" t="s">
        <v>214</v>
      </c>
      <c r="B520" s="20">
        <v>34431</v>
      </c>
      <c r="C520" s="70"/>
      <c r="D520" s="21"/>
      <c r="E520" s="13"/>
      <c r="F520" s="12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2"/>
      <c r="U520" s="12"/>
      <c r="V520" s="13"/>
      <c r="W520" s="12"/>
      <c r="X520" s="12"/>
      <c r="Y520" s="13"/>
      <c r="Z520" s="13"/>
      <c r="AA520" s="12"/>
      <c r="AB520" s="12"/>
      <c r="AC520" s="12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2"/>
      <c r="AO520" s="13"/>
      <c r="AP520" s="12"/>
      <c r="AQ520" s="12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T520" s="57">
        <f t="shared" si="71"/>
        <v>0</v>
      </c>
      <c r="BU520" s="13">
        <v>8.1</v>
      </c>
      <c r="BV520" s="13"/>
      <c r="BW520" s="13"/>
      <c r="BX520" s="13"/>
      <c r="BY520" s="13"/>
      <c r="BZ520" s="13"/>
      <c r="CA520" s="12"/>
      <c r="CB520" s="13"/>
      <c r="CC520" s="13"/>
      <c r="CD520" s="13"/>
      <c r="CE520" s="13"/>
      <c r="CF520" s="13"/>
      <c r="CG520" s="4"/>
      <c r="CH520" s="4"/>
    </row>
    <row r="521" spans="1:86" ht="10.5" customHeight="1">
      <c r="A521" s="12" t="s">
        <v>214</v>
      </c>
      <c r="B521" s="20">
        <v>34522</v>
      </c>
      <c r="C521" s="70"/>
      <c r="D521" s="21" t="s">
        <v>117</v>
      </c>
      <c r="E521" s="13"/>
      <c r="F521" s="12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2"/>
      <c r="U521" s="12"/>
      <c r="V521" s="13"/>
      <c r="W521" s="12"/>
      <c r="X521" s="12"/>
      <c r="Y521" s="13"/>
      <c r="Z521" s="13"/>
      <c r="AA521" s="12"/>
      <c r="AB521" s="12"/>
      <c r="AC521" s="12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2"/>
      <c r="AO521" s="13"/>
      <c r="AP521" s="12"/>
      <c r="AQ521" s="12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T521" s="57">
        <f t="shared" si="71"/>
        <v>0</v>
      </c>
      <c r="BU521" s="13">
        <v>1.3</v>
      </c>
      <c r="BV521" s="13"/>
      <c r="BW521" s="13"/>
      <c r="BX521" s="13"/>
      <c r="BY521" s="13"/>
      <c r="BZ521" s="13"/>
      <c r="CA521" s="12"/>
      <c r="CB521" s="13"/>
      <c r="CC521" s="13"/>
      <c r="CD521" s="13"/>
      <c r="CE521" s="13"/>
      <c r="CF521" s="13"/>
      <c r="CG521" s="4"/>
      <c r="CH521" s="4"/>
    </row>
    <row r="522" spans="1:86" ht="10.5" customHeight="1">
      <c r="A522" s="12" t="s">
        <v>214</v>
      </c>
      <c r="B522" s="20">
        <v>34976</v>
      </c>
      <c r="C522" s="70"/>
      <c r="D522" s="21" t="s">
        <v>117</v>
      </c>
      <c r="E522" s="13"/>
      <c r="F522" s="12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2"/>
      <c r="U522" s="12"/>
      <c r="V522" s="13"/>
      <c r="W522" s="12"/>
      <c r="X522" s="12"/>
      <c r="Y522" s="13"/>
      <c r="Z522" s="13"/>
      <c r="AA522" s="12"/>
      <c r="AB522" s="12"/>
      <c r="AC522" s="12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2"/>
      <c r="AO522" s="13"/>
      <c r="AP522" s="12"/>
      <c r="AQ522" s="12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T522" s="57">
        <f t="shared" si="71"/>
        <v>0</v>
      </c>
      <c r="BU522" s="13">
        <v>3.1</v>
      </c>
      <c r="BV522" s="13">
        <v>131</v>
      </c>
      <c r="BW522" s="13"/>
      <c r="BX522" s="13"/>
      <c r="BY522" s="13"/>
      <c r="BZ522" s="13"/>
      <c r="CA522" s="12"/>
      <c r="CB522" s="13"/>
      <c r="CC522" s="13"/>
      <c r="CD522" s="13"/>
      <c r="CE522" s="13">
        <v>5</v>
      </c>
      <c r="CF522" s="13"/>
      <c r="CG522" s="4"/>
      <c r="CH522" s="4"/>
    </row>
    <row r="523" spans="1:86" ht="10.5" customHeight="1">
      <c r="A523" s="12"/>
      <c r="B523" s="20"/>
      <c r="C523" s="70"/>
      <c r="D523" s="21"/>
      <c r="E523" s="13"/>
      <c r="F523" s="12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2"/>
      <c r="U523" s="12"/>
      <c r="V523" s="13"/>
      <c r="W523" s="12"/>
      <c r="X523" s="12"/>
      <c r="Y523" s="13"/>
      <c r="Z523" s="13"/>
      <c r="AA523" s="12"/>
      <c r="AB523" s="12"/>
      <c r="AC523" s="12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2"/>
      <c r="AO523" s="13"/>
      <c r="AP523" s="12"/>
      <c r="AQ523" s="12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U523" s="13"/>
      <c r="BV523" s="13"/>
      <c r="BW523" s="13"/>
      <c r="BX523" s="13"/>
      <c r="BY523" s="13"/>
      <c r="BZ523" s="13"/>
      <c r="CA523" s="12"/>
      <c r="CB523" s="13"/>
      <c r="CC523" s="13"/>
      <c r="CD523" s="13"/>
      <c r="CE523" s="13"/>
      <c r="CF523" s="13"/>
      <c r="CG523" s="4"/>
      <c r="CH523" s="4"/>
    </row>
    <row r="524" spans="1:86" ht="10.5" customHeight="1">
      <c r="A524" s="12" t="s">
        <v>215</v>
      </c>
      <c r="B524" s="20">
        <v>33927</v>
      </c>
      <c r="C524" s="70"/>
      <c r="D524" s="21"/>
      <c r="E524" s="13"/>
      <c r="F524" s="12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2"/>
      <c r="U524" s="12"/>
      <c r="V524" s="13"/>
      <c r="W524" s="12"/>
      <c r="X524" s="12"/>
      <c r="Y524" s="13"/>
      <c r="Z524" s="13"/>
      <c r="AA524" s="12"/>
      <c r="AB524" s="12"/>
      <c r="AC524" s="12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2"/>
      <c r="AO524" s="13"/>
      <c r="AP524" s="12"/>
      <c r="AQ524" s="12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T524" s="57">
        <f t="shared" si="71"/>
        <v>0</v>
      </c>
      <c r="BU524" s="13">
        <v>1.9</v>
      </c>
      <c r="BV524" s="13"/>
      <c r="BW524" s="13"/>
      <c r="BX524" s="13"/>
      <c r="BY524" s="13"/>
      <c r="BZ524" s="13"/>
      <c r="CA524" s="12"/>
      <c r="CB524" s="13"/>
      <c r="CC524" s="13"/>
      <c r="CD524" s="13"/>
      <c r="CE524" s="13"/>
      <c r="CF524" s="13"/>
      <c r="CG524" s="4"/>
      <c r="CH524" s="4"/>
    </row>
    <row r="525" spans="1:86" ht="10.5" customHeight="1">
      <c r="A525" s="12" t="s">
        <v>215</v>
      </c>
      <c r="B525" s="20">
        <v>34283</v>
      </c>
      <c r="C525" s="70"/>
      <c r="D525" s="21"/>
      <c r="E525" s="13"/>
      <c r="F525" s="12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2"/>
      <c r="U525" s="12"/>
      <c r="V525" s="13"/>
      <c r="W525" s="12"/>
      <c r="X525" s="12"/>
      <c r="Y525" s="13"/>
      <c r="Z525" s="13"/>
      <c r="AA525" s="12"/>
      <c r="AB525" s="12"/>
      <c r="AC525" s="12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2"/>
      <c r="AO525" s="13"/>
      <c r="AP525" s="12"/>
      <c r="AQ525" s="12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T525" s="57">
        <f t="shared" si="71"/>
        <v>0</v>
      </c>
      <c r="BU525" s="13"/>
      <c r="BV525" s="13"/>
      <c r="BW525" s="13"/>
      <c r="BX525" s="13"/>
      <c r="BY525" s="13"/>
      <c r="BZ525" s="13"/>
      <c r="CA525" s="12"/>
      <c r="CB525" s="13"/>
      <c r="CC525" s="13"/>
      <c r="CD525" s="13"/>
      <c r="CE525" s="13"/>
      <c r="CF525" s="13"/>
      <c r="CG525" s="4"/>
      <c r="CH525" s="4"/>
    </row>
    <row r="526" spans="1:86" ht="10.5" customHeight="1">
      <c r="A526" s="12" t="s">
        <v>215</v>
      </c>
      <c r="B526" s="20">
        <v>34431</v>
      </c>
      <c r="C526" s="70"/>
      <c r="D526" s="21"/>
      <c r="E526" s="13"/>
      <c r="F526" s="12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2"/>
      <c r="U526" s="12"/>
      <c r="V526" s="13"/>
      <c r="W526" s="12"/>
      <c r="X526" s="12"/>
      <c r="Y526" s="13"/>
      <c r="Z526" s="13"/>
      <c r="AA526" s="12"/>
      <c r="AB526" s="12"/>
      <c r="AC526" s="12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2"/>
      <c r="AO526" s="13"/>
      <c r="AP526" s="12"/>
      <c r="AQ526" s="12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T526" s="57">
        <f t="shared" si="71"/>
        <v>0</v>
      </c>
      <c r="BU526" s="13">
        <v>2.9</v>
      </c>
      <c r="BV526" s="13"/>
      <c r="BW526" s="13"/>
      <c r="BX526" s="13"/>
      <c r="BY526" s="13"/>
      <c r="BZ526" s="13"/>
      <c r="CA526" s="12"/>
      <c r="CB526" s="13"/>
      <c r="CC526" s="13"/>
      <c r="CD526" s="13"/>
      <c r="CE526" s="13"/>
      <c r="CF526" s="13"/>
      <c r="CG526" s="4"/>
      <c r="CH526" s="4"/>
    </row>
    <row r="527" spans="1:86" ht="10.5" customHeight="1">
      <c r="A527" s="12" t="s">
        <v>215</v>
      </c>
      <c r="B527" s="20">
        <v>34522</v>
      </c>
      <c r="C527" s="70"/>
      <c r="D527" s="21" t="s">
        <v>117</v>
      </c>
      <c r="E527" s="13"/>
      <c r="F527" s="12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2"/>
      <c r="U527" s="12"/>
      <c r="V527" s="13"/>
      <c r="W527" s="12"/>
      <c r="X527" s="12"/>
      <c r="Y527" s="13"/>
      <c r="Z527" s="13"/>
      <c r="AA527" s="12"/>
      <c r="AB527" s="12"/>
      <c r="AC527" s="12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2"/>
      <c r="AO527" s="13"/>
      <c r="AP527" s="12"/>
      <c r="AQ527" s="12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T527" s="57">
        <f t="shared" si="71"/>
        <v>0</v>
      </c>
      <c r="BU527" s="13">
        <v>3.5</v>
      </c>
      <c r="BV527" s="13"/>
      <c r="BW527" s="13"/>
      <c r="BX527" s="13"/>
      <c r="BY527" s="13"/>
      <c r="BZ527" s="13"/>
      <c r="CA527" s="12"/>
      <c r="CB527" s="13"/>
      <c r="CC527" s="13"/>
      <c r="CD527" s="13"/>
      <c r="CE527" s="13"/>
      <c r="CF527" s="13"/>
      <c r="CG527" s="4"/>
      <c r="CH527" s="4"/>
    </row>
    <row r="528" spans="1:86" ht="10.5" customHeight="1">
      <c r="A528" s="12" t="s">
        <v>215</v>
      </c>
      <c r="B528" s="20">
        <v>34976</v>
      </c>
      <c r="C528" s="70"/>
      <c r="D528" s="21" t="s">
        <v>117</v>
      </c>
      <c r="E528" s="13"/>
      <c r="F528" s="12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2"/>
      <c r="U528" s="12"/>
      <c r="V528" s="13"/>
      <c r="W528" s="12"/>
      <c r="X528" s="12"/>
      <c r="Y528" s="13"/>
      <c r="Z528" s="13"/>
      <c r="AA528" s="12"/>
      <c r="AB528" s="12"/>
      <c r="AC528" s="12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2"/>
      <c r="AO528" s="13"/>
      <c r="AP528" s="12"/>
      <c r="AQ528" s="12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T528" s="57">
        <f t="shared" si="71"/>
        <v>0</v>
      </c>
      <c r="BU528" s="13">
        <v>3</v>
      </c>
      <c r="BV528" s="13">
        <v>222</v>
      </c>
      <c r="BW528" s="13"/>
      <c r="BX528" s="13"/>
      <c r="BY528" s="13"/>
      <c r="BZ528" s="13"/>
      <c r="CA528" s="12"/>
      <c r="CB528" s="13"/>
      <c r="CC528" s="13"/>
      <c r="CD528" s="13"/>
      <c r="CE528" s="13">
        <v>5.7</v>
      </c>
      <c r="CF528" s="13"/>
      <c r="CG528" s="4"/>
      <c r="CH528" s="4"/>
    </row>
    <row r="529" spans="1:86" ht="10.5" customHeight="1">
      <c r="A529" s="12"/>
      <c r="B529" s="20"/>
      <c r="C529" s="70"/>
      <c r="D529" s="21"/>
      <c r="E529" s="13"/>
      <c r="F529" s="12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2"/>
      <c r="U529" s="12"/>
      <c r="V529" s="13"/>
      <c r="W529" s="12"/>
      <c r="X529" s="12"/>
      <c r="Y529" s="13"/>
      <c r="Z529" s="13"/>
      <c r="AA529" s="12"/>
      <c r="AB529" s="12"/>
      <c r="AC529" s="12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2"/>
      <c r="AO529" s="13"/>
      <c r="AP529" s="12"/>
      <c r="AQ529" s="12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U529" s="13"/>
      <c r="BV529" s="13"/>
      <c r="BW529" s="13"/>
      <c r="BX529" s="13"/>
      <c r="BY529" s="13"/>
      <c r="BZ529" s="13"/>
      <c r="CA529" s="12"/>
      <c r="CB529" s="13"/>
      <c r="CC529" s="13"/>
      <c r="CD529" s="13"/>
      <c r="CE529" s="13"/>
      <c r="CF529" s="13"/>
      <c r="CG529" s="4"/>
      <c r="CH529" s="4"/>
    </row>
    <row r="530" spans="1:86" ht="10.5" customHeight="1">
      <c r="A530" s="12" t="s">
        <v>216</v>
      </c>
      <c r="B530" s="20">
        <v>33926</v>
      </c>
      <c r="C530" s="70"/>
      <c r="D530" s="21"/>
      <c r="E530" s="13"/>
      <c r="F530" s="12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2"/>
      <c r="U530" s="12"/>
      <c r="V530" s="13"/>
      <c r="W530" s="12"/>
      <c r="X530" s="12"/>
      <c r="Y530" s="13"/>
      <c r="Z530" s="13"/>
      <c r="AA530" s="12"/>
      <c r="AB530" s="12"/>
      <c r="AC530" s="12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2"/>
      <c r="AO530" s="13"/>
      <c r="AP530" s="12"/>
      <c r="AQ530" s="12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T530" s="57">
        <f t="shared" si="71"/>
        <v>0</v>
      </c>
      <c r="BU530" s="13">
        <v>3.1</v>
      </c>
      <c r="BV530" s="13"/>
      <c r="BW530" s="13"/>
      <c r="BX530" s="13"/>
      <c r="BY530" s="13"/>
      <c r="BZ530" s="13"/>
      <c r="CA530" s="12"/>
      <c r="CB530" s="13"/>
      <c r="CC530" s="13"/>
      <c r="CD530" s="13"/>
      <c r="CE530" s="13"/>
      <c r="CF530" s="13"/>
      <c r="CG530" s="4"/>
      <c r="CH530" s="4"/>
    </row>
    <row r="531" spans="1:86" ht="10.5" customHeight="1">
      <c r="A531" s="12" t="s">
        <v>216</v>
      </c>
      <c r="B531" s="20">
        <v>34283</v>
      </c>
      <c r="C531" s="70"/>
      <c r="D531" s="21"/>
      <c r="E531" s="13"/>
      <c r="F531" s="12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2"/>
      <c r="U531" s="12"/>
      <c r="V531" s="13"/>
      <c r="W531" s="12"/>
      <c r="X531" s="12"/>
      <c r="Y531" s="13"/>
      <c r="Z531" s="13"/>
      <c r="AA531" s="12"/>
      <c r="AB531" s="12"/>
      <c r="AC531" s="12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2"/>
      <c r="AO531" s="13"/>
      <c r="AP531" s="12"/>
      <c r="AQ531" s="12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T531" s="57">
        <f t="shared" si="71"/>
        <v>0</v>
      </c>
      <c r="BU531" s="13"/>
      <c r="BV531" s="13"/>
      <c r="BW531" s="13"/>
      <c r="BX531" s="13"/>
      <c r="BY531" s="13"/>
      <c r="BZ531" s="13"/>
      <c r="CA531" s="12"/>
      <c r="CB531" s="13"/>
      <c r="CC531" s="13"/>
      <c r="CD531" s="13"/>
      <c r="CE531" s="13"/>
      <c r="CF531" s="13"/>
      <c r="CG531" s="4"/>
      <c r="CH531" s="4"/>
    </row>
    <row r="532" spans="1:86" ht="10.5" customHeight="1">
      <c r="A532" s="12" t="s">
        <v>216</v>
      </c>
      <c r="B532" s="20">
        <v>34432</v>
      </c>
      <c r="C532" s="70"/>
      <c r="D532" s="21"/>
      <c r="E532" s="13"/>
      <c r="F532" s="12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2"/>
      <c r="U532" s="12"/>
      <c r="V532" s="13"/>
      <c r="W532" s="12"/>
      <c r="X532" s="12"/>
      <c r="Y532" s="13"/>
      <c r="Z532" s="13"/>
      <c r="AA532" s="12"/>
      <c r="AB532" s="12"/>
      <c r="AC532" s="12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2"/>
      <c r="AO532" s="13"/>
      <c r="AP532" s="12"/>
      <c r="AQ532" s="12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T532" s="57">
        <f t="shared" si="71"/>
        <v>0</v>
      </c>
      <c r="BU532" s="13">
        <v>1.7</v>
      </c>
      <c r="BV532" s="13"/>
      <c r="BW532" s="13"/>
      <c r="BX532" s="13"/>
      <c r="BY532" s="13"/>
      <c r="BZ532" s="13"/>
      <c r="CA532" s="12"/>
      <c r="CB532" s="13"/>
      <c r="CC532" s="13"/>
      <c r="CD532" s="13"/>
      <c r="CE532" s="13"/>
      <c r="CF532" s="13"/>
      <c r="CG532" s="4"/>
      <c r="CH532" s="4"/>
    </row>
    <row r="533" spans="1:86" ht="10.5" customHeight="1">
      <c r="A533" s="12" t="s">
        <v>216</v>
      </c>
      <c r="B533" s="20">
        <v>34522</v>
      </c>
      <c r="C533" s="70"/>
      <c r="D533" s="21" t="s">
        <v>117</v>
      </c>
      <c r="E533" s="13"/>
      <c r="F533" s="12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2"/>
      <c r="U533" s="12"/>
      <c r="V533" s="13"/>
      <c r="W533" s="12"/>
      <c r="X533" s="12"/>
      <c r="Y533" s="13"/>
      <c r="Z533" s="13"/>
      <c r="AA533" s="12"/>
      <c r="AB533" s="12"/>
      <c r="AC533" s="12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2"/>
      <c r="AO533" s="13"/>
      <c r="AP533" s="12"/>
      <c r="AQ533" s="12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T533" s="57">
        <f t="shared" si="71"/>
        <v>0</v>
      </c>
      <c r="BU533" s="13">
        <v>1.8</v>
      </c>
      <c r="BV533" s="13"/>
      <c r="BW533" s="13"/>
      <c r="BX533" s="13"/>
      <c r="BY533" s="13"/>
      <c r="BZ533" s="13"/>
      <c r="CA533" s="12"/>
      <c r="CB533" s="13"/>
      <c r="CC533" s="13"/>
      <c r="CD533" s="13"/>
      <c r="CE533" s="13"/>
      <c r="CF533" s="13"/>
      <c r="CG533" s="4"/>
      <c r="CH533" s="4"/>
    </row>
    <row r="534" spans="1:86" ht="10.5" customHeight="1">
      <c r="A534" s="12" t="s">
        <v>216</v>
      </c>
      <c r="B534" s="20">
        <v>34976</v>
      </c>
      <c r="C534" s="70"/>
      <c r="D534" s="21" t="s">
        <v>117</v>
      </c>
      <c r="E534" s="13"/>
      <c r="F534" s="12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2"/>
      <c r="U534" s="12"/>
      <c r="V534" s="13"/>
      <c r="W534" s="12"/>
      <c r="X534" s="12"/>
      <c r="Y534" s="13"/>
      <c r="Z534" s="13"/>
      <c r="AA534" s="12"/>
      <c r="AB534" s="12"/>
      <c r="AC534" s="12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2"/>
      <c r="AO534" s="13"/>
      <c r="AP534" s="12"/>
      <c r="AQ534" s="12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T534" s="57">
        <f aca="true" t="shared" si="72" ref="BT534:BT549">COUNTA(E534:BR534)</f>
        <v>0</v>
      </c>
      <c r="BU534" s="13">
        <v>4.8</v>
      </c>
      <c r="BV534" s="13">
        <v>108</v>
      </c>
      <c r="BW534" s="13"/>
      <c r="BX534" s="13"/>
      <c r="BY534" s="13"/>
      <c r="BZ534" s="13"/>
      <c r="CA534" s="12"/>
      <c r="CB534" s="13"/>
      <c r="CC534" s="13"/>
      <c r="CD534" s="13"/>
      <c r="CE534" s="13">
        <v>11</v>
      </c>
      <c r="CF534" s="13"/>
      <c r="CG534" s="4"/>
      <c r="CH534" s="4"/>
    </row>
    <row r="535" spans="1:86" ht="10.5" customHeight="1">
      <c r="A535" s="12"/>
      <c r="B535" s="20"/>
      <c r="C535" s="70"/>
      <c r="D535" s="21"/>
      <c r="E535" s="13"/>
      <c r="F535" s="12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2"/>
      <c r="U535" s="12"/>
      <c r="V535" s="13"/>
      <c r="W535" s="12"/>
      <c r="X535" s="12"/>
      <c r="Y535" s="13"/>
      <c r="Z535" s="13"/>
      <c r="AA535" s="12"/>
      <c r="AB535" s="12"/>
      <c r="AC535" s="12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2"/>
      <c r="AO535" s="13"/>
      <c r="AP535" s="12"/>
      <c r="AQ535" s="12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U535" s="13"/>
      <c r="BV535" s="13"/>
      <c r="BW535" s="13"/>
      <c r="BX535" s="13"/>
      <c r="BY535" s="13"/>
      <c r="BZ535" s="13"/>
      <c r="CA535" s="12"/>
      <c r="CB535" s="13"/>
      <c r="CC535" s="13"/>
      <c r="CD535" s="13"/>
      <c r="CE535" s="13"/>
      <c r="CF535" s="13"/>
      <c r="CG535" s="4"/>
      <c r="CH535" s="4"/>
    </row>
    <row r="536" spans="1:86" ht="10.5" customHeight="1">
      <c r="A536" s="12" t="s">
        <v>217</v>
      </c>
      <c r="B536" s="20">
        <v>33926</v>
      </c>
      <c r="C536" s="70"/>
      <c r="D536" s="21"/>
      <c r="E536" s="13"/>
      <c r="F536" s="12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2"/>
      <c r="U536" s="12"/>
      <c r="V536" s="13"/>
      <c r="W536" s="12"/>
      <c r="X536" s="12"/>
      <c r="Y536" s="13"/>
      <c r="Z536" s="13"/>
      <c r="AA536" s="12"/>
      <c r="AB536" s="12"/>
      <c r="AC536" s="12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2"/>
      <c r="AO536" s="13"/>
      <c r="AP536" s="12"/>
      <c r="AQ536" s="12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T536" s="57">
        <f t="shared" si="72"/>
        <v>0</v>
      </c>
      <c r="BU536" s="13">
        <v>7.1</v>
      </c>
      <c r="BV536" s="13"/>
      <c r="BW536" s="13"/>
      <c r="BX536" s="13"/>
      <c r="BY536" s="13"/>
      <c r="BZ536" s="13"/>
      <c r="CA536" s="12"/>
      <c r="CB536" s="13"/>
      <c r="CC536" s="13"/>
      <c r="CD536" s="13"/>
      <c r="CE536" s="13"/>
      <c r="CF536" s="13"/>
      <c r="CG536" s="4"/>
      <c r="CH536" s="4"/>
    </row>
    <row r="537" spans="1:86" ht="10.5" customHeight="1">
      <c r="A537" s="12" t="s">
        <v>217</v>
      </c>
      <c r="B537" s="20">
        <v>34283</v>
      </c>
      <c r="C537" s="70"/>
      <c r="D537" s="21"/>
      <c r="E537" s="13"/>
      <c r="F537" s="12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2"/>
      <c r="U537" s="12"/>
      <c r="V537" s="13"/>
      <c r="W537" s="12"/>
      <c r="X537" s="12"/>
      <c r="Y537" s="13"/>
      <c r="Z537" s="13"/>
      <c r="AA537" s="12"/>
      <c r="AB537" s="12"/>
      <c r="AC537" s="12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2"/>
      <c r="AO537" s="13"/>
      <c r="AP537" s="12"/>
      <c r="AQ537" s="12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T537" s="57">
        <f t="shared" si="72"/>
        <v>0</v>
      </c>
      <c r="BU537" s="13">
        <v>2.3</v>
      </c>
      <c r="BV537" s="13"/>
      <c r="BW537" s="13"/>
      <c r="BX537" s="13"/>
      <c r="BY537" s="13"/>
      <c r="BZ537" s="13"/>
      <c r="CA537" s="12"/>
      <c r="CB537" s="13"/>
      <c r="CC537" s="13"/>
      <c r="CD537" s="13"/>
      <c r="CE537" s="13"/>
      <c r="CF537" s="13"/>
      <c r="CG537" s="4"/>
      <c r="CH537" s="4"/>
    </row>
    <row r="538" spans="1:86" ht="10.5" customHeight="1">
      <c r="A538" s="12" t="s">
        <v>217</v>
      </c>
      <c r="B538" s="20">
        <v>34432</v>
      </c>
      <c r="C538" s="70"/>
      <c r="D538" s="21"/>
      <c r="E538" s="13"/>
      <c r="F538" s="12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2"/>
      <c r="U538" s="12"/>
      <c r="V538" s="13"/>
      <c r="W538" s="12"/>
      <c r="X538" s="12"/>
      <c r="Y538" s="13"/>
      <c r="Z538" s="13"/>
      <c r="AA538" s="12"/>
      <c r="AB538" s="12"/>
      <c r="AC538" s="12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2"/>
      <c r="AO538" s="13"/>
      <c r="AP538" s="12"/>
      <c r="AQ538" s="12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T538" s="57">
        <f t="shared" si="72"/>
        <v>0</v>
      </c>
      <c r="BU538" s="13">
        <v>1.1</v>
      </c>
      <c r="BV538" s="13"/>
      <c r="BW538" s="13"/>
      <c r="BX538" s="13"/>
      <c r="BY538" s="13"/>
      <c r="BZ538" s="13"/>
      <c r="CA538" s="12"/>
      <c r="CB538" s="13"/>
      <c r="CC538" s="13"/>
      <c r="CD538" s="13"/>
      <c r="CE538" s="13"/>
      <c r="CF538" s="13"/>
      <c r="CG538" s="4"/>
      <c r="CH538" s="4"/>
    </row>
    <row r="539" spans="1:86" ht="10.5" customHeight="1">
      <c r="A539" s="12" t="s">
        <v>217</v>
      </c>
      <c r="B539" s="20">
        <v>34522</v>
      </c>
      <c r="C539" s="70"/>
      <c r="D539" s="21" t="s">
        <v>117</v>
      </c>
      <c r="E539" s="13"/>
      <c r="F539" s="12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2"/>
      <c r="U539" s="12"/>
      <c r="V539" s="13"/>
      <c r="W539" s="12"/>
      <c r="X539" s="12"/>
      <c r="Y539" s="13"/>
      <c r="Z539" s="13"/>
      <c r="AA539" s="12"/>
      <c r="AB539" s="12"/>
      <c r="AC539" s="12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2"/>
      <c r="AO539" s="13"/>
      <c r="AP539" s="12"/>
      <c r="AQ539" s="12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T539" s="57">
        <f t="shared" si="72"/>
        <v>0</v>
      </c>
      <c r="BU539" s="13">
        <v>1.9</v>
      </c>
      <c r="BV539" s="13"/>
      <c r="BW539" s="13"/>
      <c r="BX539" s="13"/>
      <c r="BY539" s="13"/>
      <c r="BZ539" s="13"/>
      <c r="CA539" s="12"/>
      <c r="CB539" s="13"/>
      <c r="CC539" s="13"/>
      <c r="CD539" s="13"/>
      <c r="CE539" s="13"/>
      <c r="CF539" s="13"/>
      <c r="CG539" s="4"/>
      <c r="CH539" s="4"/>
    </row>
    <row r="540" spans="1:86" ht="10.5" customHeight="1">
      <c r="A540" s="12" t="s">
        <v>217</v>
      </c>
      <c r="B540" s="20">
        <v>34976</v>
      </c>
      <c r="C540" s="70"/>
      <c r="D540" s="21" t="s">
        <v>117</v>
      </c>
      <c r="E540" s="13"/>
      <c r="F540" s="12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2"/>
      <c r="U540" s="12"/>
      <c r="V540" s="13"/>
      <c r="W540" s="12"/>
      <c r="X540" s="12"/>
      <c r="Y540" s="13"/>
      <c r="Z540" s="13"/>
      <c r="AA540" s="12"/>
      <c r="AB540" s="12"/>
      <c r="AC540" s="12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2"/>
      <c r="AO540" s="13"/>
      <c r="AP540" s="12"/>
      <c r="AQ540" s="12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T540" s="57">
        <f t="shared" si="72"/>
        <v>0</v>
      </c>
      <c r="BU540" s="13">
        <v>0.84</v>
      </c>
      <c r="BV540" s="13">
        <v>12.6</v>
      </c>
      <c r="BW540" s="13"/>
      <c r="BX540" s="13"/>
      <c r="BY540" s="13"/>
      <c r="BZ540" s="13"/>
      <c r="CA540" s="12"/>
      <c r="CB540" s="13"/>
      <c r="CC540" s="13"/>
      <c r="CD540" s="13"/>
      <c r="CE540" s="13">
        <v>3.7</v>
      </c>
      <c r="CF540" s="13"/>
      <c r="CG540" s="4"/>
      <c r="CH540" s="4"/>
    </row>
    <row r="541" spans="1:86" ht="10.5" customHeight="1">
      <c r="A541" s="12"/>
      <c r="B541" s="20"/>
      <c r="C541" s="70"/>
      <c r="D541" s="21"/>
      <c r="E541" s="13"/>
      <c r="F541" s="12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2"/>
      <c r="U541" s="12"/>
      <c r="V541" s="13"/>
      <c r="W541" s="12"/>
      <c r="X541" s="12"/>
      <c r="Y541" s="13"/>
      <c r="Z541" s="13"/>
      <c r="AA541" s="12"/>
      <c r="AB541" s="12"/>
      <c r="AC541" s="12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2"/>
      <c r="AO541" s="13"/>
      <c r="AP541" s="12"/>
      <c r="AQ541" s="12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U541" s="13"/>
      <c r="BV541" s="13"/>
      <c r="BW541" s="13"/>
      <c r="BX541" s="13"/>
      <c r="BY541" s="13"/>
      <c r="BZ541" s="13"/>
      <c r="CA541" s="12"/>
      <c r="CB541" s="13"/>
      <c r="CC541" s="13"/>
      <c r="CD541" s="13"/>
      <c r="CE541" s="13"/>
      <c r="CF541" s="13"/>
      <c r="CG541" s="4"/>
      <c r="CH541" s="4"/>
    </row>
    <row r="542" spans="1:86" ht="10.5" customHeight="1">
      <c r="A542" s="12" t="s">
        <v>218</v>
      </c>
      <c r="B542" s="20">
        <v>33927</v>
      </c>
      <c r="C542" s="70"/>
      <c r="D542" s="21"/>
      <c r="E542" s="13"/>
      <c r="F542" s="12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2"/>
      <c r="U542" s="12"/>
      <c r="V542" s="13"/>
      <c r="W542" s="12"/>
      <c r="X542" s="12"/>
      <c r="Y542" s="13"/>
      <c r="Z542" s="13"/>
      <c r="AA542" s="12"/>
      <c r="AB542" s="12"/>
      <c r="AC542" s="12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2"/>
      <c r="AO542" s="13"/>
      <c r="AP542" s="12"/>
      <c r="AQ542" s="12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T542" s="57">
        <f t="shared" si="72"/>
        <v>0</v>
      </c>
      <c r="BU542" s="13">
        <v>2.2</v>
      </c>
      <c r="BV542" s="13"/>
      <c r="BW542" s="13"/>
      <c r="BX542" s="13"/>
      <c r="BY542" s="13"/>
      <c r="BZ542" s="13"/>
      <c r="CA542" s="12"/>
      <c r="CB542" s="13"/>
      <c r="CC542" s="13"/>
      <c r="CD542" s="13"/>
      <c r="CE542" s="13"/>
      <c r="CF542" s="13"/>
      <c r="CG542" s="4"/>
      <c r="CH542" s="4"/>
    </row>
    <row r="543" spans="1:86" ht="10.5" customHeight="1">
      <c r="A543" s="12" t="s">
        <v>218</v>
      </c>
      <c r="B543" s="20">
        <v>34284</v>
      </c>
      <c r="C543" s="70"/>
      <c r="D543" s="21"/>
      <c r="E543" s="13"/>
      <c r="F543" s="12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2"/>
      <c r="U543" s="12"/>
      <c r="V543" s="13"/>
      <c r="W543" s="12"/>
      <c r="X543" s="12"/>
      <c r="Y543" s="13"/>
      <c r="Z543" s="13"/>
      <c r="AA543" s="12"/>
      <c r="AB543" s="12"/>
      <c r="AC543" s="12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2"/>
      <c r="AO543" s="13"/>
      <c r="AP543" s="12"/>
      <c r="AQ543" s="12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T543" s="57">
        <f t="shared" si="72"/>
        <v>0</v>
      </c>
      <c r="BU543" s="13">
        <v>0.95</v>
      </c>
      <c r="BV543" s="13"/>
      <c r="BW543" s="13"/>
      <c r="BX543" s="13"/>
      <c r="BY543" s="13"/>
      <c r="BZ543" s="13"/>
      <c r="CA543" s="12"/>
      <c r="CB543" s="13"/>
      <c r="CC543" s="13"/>
      <c r="CD543" s="13"/>
      <c r="CE543" s="13"/>
      <c r="CF543" s="13"/>
      <c r="CG543" s="4"/>
      <c r="CH543" s="4"/>
    </row>
    <row r="544" spans="1:86" ht="10.5" customHeight="1">
      <c r="A544" s="12" t="s">
        <v>218</v>
      </c>
      <c r="B544" s="20">
        <v>34432</v>
      </c>
      <c r="C544" s="70"/>
      <c r="D544" s="21"/>
      <c r="E544" s="13"/>
      <c r="F544" s="12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2"/>
      <c r="U544" s="12"/>
      <c r="V544" s="13"/>
      <c r="W544" s="12"/>
      <c r="X544" s="12"/>
      <c r="Y544" s="13"/>
      <c r="Z544" s="13"/>
      <c r="AA544" s="12"/>
      <c r="AB544" s="12"/>
      <c r="AC544" s="12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2"/>
      <c r="AO544" s="13"/>
      <c r="AP544" s="12"/>
      <c r="AQ544" s="12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T544" s="57">
        <f t="shared" si="72"/>
        <v>0</v>
      </c>
      <c r="BU544" s="13">
        <v>2.8</v>
      </c>
      <c r="BV544" s="13"/>
      <c r="BW544" s="13"/>
      <c r="BX544" s="13"/>
      <c r="BY544" s="13"/>
      <c r="BZ544" s="13"/>
      <c r="CA544" s="12"/>
      <c r="CB544" s="13"/>
      <c r="CC544" s="13"/>
      <c r="CD544" s="13"/>
      <c r="CE544" s="13"/>
      <c r="CF544" s="13"/>
      <c r="CG544" s="4"/>
      <c r="CH544" s="4"/>
    </row>
    <row r="545" spans="1:86" ht="10.5" customHeight="1">
      <c r="A545" s="12" t="s">
        <v>218</v>
      </c>
      <c r="B545" s="20">
        <v>34523</v>
      </c>
      <c r="C545" s="70"/>
      <c r="D545" s="21" t="s">
        <v>117</v>
      </c>
      <c r="E545" s="13"/>
      <c r="F545" s="12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2"/>
      <c r="U545" s="12"/>
      <c r="V545" s="13"/>
      <c r="W545" s="12"/>
      <c r="X545" s="12"/>
      <c r="Y545" s="13"/>
      <c r="Z545" s="13"/>
      <c r="AA545" s="12"/>
      <c r="AB545" s="12"/>
      <c r="AC545" s="12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2"/>
      <c r="AO545" s="13"/>
      <c r="AP545" s="12"/>
      <c r="AQ545" s="12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T545" s="57">
        <f t="shared" si="72"/>
        <v>0</v>
      </c>
      <c r="BU545" s="13">
        <v>0.91</v>
      </c>
      <c r="BV545" s="13"/>
      <c r="BW545" s="13"/>
      <c r="BX545" s="13"/>
      <c r="BY545" s="13"/>
      <c r="BZ545" s="13"/>
      <c r="CA545" s="12"/>
      <c r="CB545" s="13"/>
      <c r="CC545" s="13"/>
      <c r="CD545" s="13"/>
      <c r="CE545" s="13"/>
      <c r="CF545" s="13"/>
      <c r="CG545" s="4"/>
      <c r="CH545" s="4"/>
    </row>
    <row r="546" spans="1:86" ht="10.5" customHeight="1">
      <c r="A546" s="12" t="s">
        <v>218</v>
      </c>
      <c r="B546" s="20">
        <v>34977</v>
      </c>
      <c r="C546" s="70"/>
      <c r="D546" s="21" t="s">
        <v>117</v>
      </c>
      <c r="E546" s="13"/>
      <c r="F546" s="12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2"/>
      <c r="U546" s="12"/>
      <c r="V546" s="13"/>
      <c r="W546" s="12"/>
      <c r="X546" s="12"/>
      <c r="Y546" s="13"/>
      <c r="Z546" s="13"/>
      <c r="AA546" s="12"/>
      <c r="AB546" s="12"/>
      <c r="AC546" s="12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2"/>
      <c r="AO546" s="13"/>
      <c r="AP546" s="12"/>
      <c r="AQ546" s="12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T546" s="57">
        <f t="shared" si="72"/>
        <v>0</v>
      </c>
      <c r="BU546" s="13">
        <v>1.4</v>
      </c>
      <c r="BV546" s="13">
        <v>56.5</v>
      </c>
      <c r="BW546" s="13"/>
      <c r="BX546" s="13"/>
      <c r="BY546" s="13"/>
      <c r="BZ546" s="13"/>
      <c r="CA546" s="12"/>
      <c r="CB546" s="13"/>
      <c r="CC546" s="13"/>
      <c r="CD546" s="13"/>
      <c r="CE546" s="13">
        <v>9.7</v>
      </c>
      <c r="CF546" s="13"/>
      <c r="CG546" s="4"/>
      <c r="CH546" s="4"/>
    </row>
    <row r="547" spans="1:86" ht="10.5" customHeight="1">
      <c r="A547" s="12"/>
      <c r="B547" s="20"/>
      <c r="C547" s="70"/>
      <c r="D547" s="21"/>
      <c r="E547" s="13"/>
      <c r="F547" s="12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2"/>
      <c r="U547" s="12"/>
      <c r="V547" s="13"/>
      <c r="W547" s="12"/>
      <c r="X547" s="12"/>
      <c r="Y547" s="13"/>
      <c r="Z547" s="13"/>
      <c r="AA547" s="12"/>
      <c r="AB547" s="12"/>
      <c r="AC547" s="12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2"/>
      <c r="AO547" s="13"/>
      <c r="AP547" s="12"/>
      <c r="AQ547" s="12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T547" s="57">
        <f t="shared" si="72"/>
        <v>0</v>
      </c>
      <c r="BU547" s="13"/>
      <c r="BV547" s="13"/>
      <c r="BW547" s="13"/>
      <c r="BX547" s="13"/>
      <c r="BY547" s="13"/>
      <c r="BZ547" s="13"/>
      <c r="CA547" s="12"/>
      <c r="CB547" s="13"/>
      <c r="CC547" s="13"/>
      <c r="CD547" s="13"/>
      <c r="CE547" s="13"/>
      <c r="CF547" s="13"/>
      <c r="CG547" s="4"/>
      <c r="CH547" s="4"/>
    </row>
    <row r="548" spans="1:86" ht="10.5" customHeight="1">
      <c r="A548" s="12" t="s">
        <v>219</v>
      </c>
      <c r="B548" s="20">
        <v>33927</v>
      </c>
      <c r="C548" s="70"/>
      <c r="D548" s="21"/>
      <c r="E548" s="13"/>
      <c r="F548" s="12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2"/>
      <c r="U548" s="12"/>
      <c r="V548" s="13"/>
      <c r="W548" s="12"/>
      <c r="X548" s="12"/>
      <c r="Y548" s="13"/>
      <c r="Z548" s="13"/>
      <c r="AA548" s="12"/>
      <c r="AB548" s="12"/>
      <c r="AC548" s="12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2"/>
      <c r="AO548" s="13"/>
      <c r="AP548" s="12"/>
      <c r="AQ548" s="12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T548" s="57">
        <f t="shared" si="72"/>
        <v>0</v>
      </c>
      <c r="BU548" s="13">
        <v>4.4</v>
      </c>
      <c r="BV548" s="13"/>
      <c r="BW548" s="13"/>
      <c r="BX548" s="13"/>
      <c r="BY548" s="13"/>
      <c r="BZ548" s="13"/>
      <c r="CA548" s="12"/>
      <c r="CB548" s="13"/>
      <c r="CC548" s="13"/>
      <c r="CD548" s="13"/>
      <c r="CE548" s="13"/>
      <c r="CF548" s="13"/>
      <c r="CG548" s="4"/>
      <c r="CH548" s="4"/>
    </row>
    <row r="549" spans="1:86" ht="10.5" customHeight="1">
      <c r="A549" s="12" t="s">
        <v>219</v>
      </c>
      <c r="B549" s="20">
        <v>34284</v>
      </c>
      <c r="C549" s="70"/>
      <c r="D549" s="21"/>
      <c r="E549" s="13"/>
      <c r="F549" s="12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2"/>
      <c r="U549" s="12"/>
      <c r="V549" s="13"/>
      <c r="W549" s="12"/>
      <c r="X549" s="12"/>
      <c r="Y549" s="13"/>
      <c r="Z549" s="13"/>
      <c r="AA549" s="12"/>
      <c r="AB549" s="12"/>
      <c r="AC549" s="12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2"/>
      <c r="AO549" s="13"/>
      <c r="AP549" s="12"/>
      <c r="AQ549" s="12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T549" s="57">
        <f t="shared" si="72"/>
        <v>0</v>
      </c>
      <c r="BU549" s="13">
        <v>0.94</v>
      </c>
      <c r="BV549" s="13"/>
      <c r="BW549" s="13"/>
      <c r="BX549" s="13"/>
      <c r="BY549" s="13"/>
      <c r="BZ549" s="13"/>
      <c r="CA549" s="12"/>
      <c r="CB549" s="13"/>
      <c r="CC549" s="13"/>
      <c r="CD549" s="13"/>
      <c r="CE549" s="13"/>
      <c r="CF549" s="13"/>
      <c r="CG549" s="4"/>
      <c r="CH549" s="4"/>
    </row>
    <row r="550" spans="1:86" ht="10.5" customHeight="1">
      <c r="A550" s="12" t="s">
        <v>219</v>
      </c>
      <c r="B550" s="20">
        <v>34432</v>
      </c>
      <c r="C550" s="70"/>
      <c r="D550" s="21"/>
      <c r="E550" s="13"/>
      <c r="F550" s="12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2"/>
      <c r="U550" s="12"/>
      <c r="V550" s="13"/>
      <c r="W550" s="12"/>
      <c r="X550" s="12"/>
      <c r="Y550" s="13"/>
      <c r="Z550" s="13"/>
      <c r="AA550" s="12"/>
      <c r="AB550" s="12"/>
      <c r="AC550" s="12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2"/>
      <c r="AO550" s="13"/>
      <c r="AP550" s="12"/>
      <c r="AQ550" s="12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T550" s="57">
        <f aca="true" t="shared" si="73" ref="BT550:BT568">COUNTA(E550:BR550)</f>
        <v>0</v>
      </c>
      <c r="BU550" s="13">
        <v>1.9</v>
      </c>
      <c r="BV550" s="13"/>
      <c r="BW550" s="13"/>
      <c r="BX550" s="13"/>
      <c r="BY550" s="13"/>
      <c r="BZ550" s="13"/>
      <c r="CA550" s="12"/>
      <c r="CB550" s="13"/>
      <c r="CC550" s="13"/>
      <c r="CD550" s="13"/>
      <c r="CE550" s="13"/>
      <c r="CF550" s="13"/>
      <c r="CG550" s="4"/>
      <c r="CH550" s="4"/>
    </row>
    <row r="551" spans="1:86" ht="10.5" customHeight="1">
      <c r="A551" s="12" t="s">
        <v>219</v>
      </c>
      <c r="B551" s="20">
        <v>34523</v>
      </c>
      <c r="C551" s="70"/>
      <c r="D551" s="21" t="s">
        <v>117</v>
      </c>
      <c r="E551" s="13"/>
      <c r="F551" s="12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2"/>
      <c r="U551" s="12"/>
      <c r="V551" s="13"/>
      <c r="W551" s="12"/>
      <c r="X551" s="12"/>
      <c r="Y551" s="13"/>
      <c r="Z551" s="13"/>
      <c r="AA551" s="12"/>
      <c r="AB551" s="12"/>
      <c r="AC551" s="12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2"/>
      <c r="AO551" s="13"/>
      <c r="AP551" s="12"/>
      <c r="AQ551" s="12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T551" s="57">
        <f t="shared" si="73"/>
        <v>0</v>
      </c>
      <c r="BU551" s="13">
        <v>2.2</v>
      </c>
      <c r="BV551" s="13"/>
      <c r="BW551" s="13"/>
      <c r="BX551" s="13"/>
      <c r="BY551" s="13"/>
      <c r="BZ551" s="13"/>
      <c r="CA551" s="12"/>
      <c r="CB551" s="13"/>
      <c r="CC551" s="13"/>
      <c r="CD551" s="13"/>
      <c r="CE551" s="13"/>
      <c r="CF551" s="13"/>
      <c r="CG551" s="4"/>
      <c r="CH551" s="4"/>
    </row>
    <row r="552" spans="1:86" ht="10.5" customHeight="1">
      <c r="A552" s="12" t="s">
        <v>219</v>
      </c>
      <c r="B552" s="20">
        <v>34977</v>
      </c>
      <c r="C552" s="70"/>
      <c r="D552" s="21" t="s">
        <v>117</v>
      </c>
      <c r="E552" s="13"/>
      <c r="F552" s="12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2"/>
      <c r="U552" s="12"/>
      <c r="V552" s="13"/>
      <c r="W552" s="12"/>
      <c r="X552" s="12"/>
      <c r="Y552" s="13"/>
      <c r="Z552" s="13"/>
      <c r="AA552" s="12"/>
      <c r="AB552" s="12"/>
      <c r="AC552" s="12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2"/>
      <c r="AO552" s="13"/>
      <c r="AP552" s="12"/>
      <c r="AQ552" s="12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T552" s="57">
        <f t="shared" si="73"/>
        <v>0</v>
      </c>
      <c r="BU552" s="13">
        <v>4</v>
      </c>
      <c r="BV552" s="13">
        <v>51.7</v>
      </c>
      <c r="BW552" s="13"/>
      <c r="BX552" s="13"/>
      <c r="BY552" s="13"/>
      <c r="BZ552" s="13"/>
      <c r="CA552" s="12"/>
      <c r="CB552" s="13"/>
      <c r="CC552" s="13"/>
      <c r="CD552" s="13"/>
      <c r="CE552" s="13">
        <v>5.6</v>
      </c>
      <c r="CF552" s="13"/>
      <c r="CG552" s="4"/>
      <c r="CH552" s="4"/>
    </row>
    <row r="553" spans="1:86" ht="10.5" customHeight="1">
      <c r="A553" s="12"/>
      <c r="B553" s="20"/>
      <c r="C553" s="70"/>
      <c r="D553" s="21"/>
      <c r="E553" s="13"/>
      <c r="F553" s="12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2"/>
      <c r="U553" s="12"/>
      <c r="V553" s="13"/>
      <c r="W553" s="12"/>
      <c r="X553" s="12"/>
      <c r="Y553" s="13"/>
      <c r="Z553" s="13"/>
      <c r="AA553" s="12"/>
      <c r="AB553" s="12"/>
      <c r="AC553" s="12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2"/>
      <c r="AO553" s="13"/>
      <c r="AP553" s="12"/>
      <c r="AQ553" s="12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U553" s="13"/>
      <c r="BV553" s="13"/>
      <c r="BW553" s="13"/>
      <c r="BX553" s="13"/>
      <c r="BY553" s="13"/>
      <c r="BZ553" s="13"/>
      <c r="CA553" s="12"/>
      <c r="CB553" s="13"/>
      <c r="CC553" s="13"/>
      <c r="CD553" s="13"/>
      <c r="CE553" s="13"/>
      <c r="CF553" s="13"/>
      <c r="CG553" s="4"/>
      <c r="CH553" s="4"/>
    </row>
    <row r="554" spans="1:86" ht="10.5" customHeight="1">
      <c r="A554" s="12"/>
      <c r="B554" s="20"/>
      <c r="C554" s="70"/>
      <c r="D554" s="21"/>
      <c r="E554" s="13"/>
      <c r="F554" s="12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2"/>
      <c r="U554" s="12"/>
      <c r="V554" s="13"/>
      <c r="W554" s="12"/>
      <c r="X554" s="12"/>
      <c r="Y554" s="13"/>
      <c r="Z554" s="13"/>
      <c r="AA554" s="12"/>
      <c r="AB554" s="12"/>
      <c r="AC554" s="12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2"/>
      <c r="AO554" s="13"/>
      <c r="AP554" s="12"/>
      <c r="AQ554" s="12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50" t="str">
        <f aca="true" t="shared" si="74" ref="BS554:BS596">IF(COUNTA(A554)=1,IF(SUM(E554:BR554)=0,"ND",SUM(E554:BR554))," ")</f>
        <v> </v>
      </c>
      <c r="BU554" s="13"/>
      <c r="BV554" s="13"/>
      <c r="BW554" s="13"/>
      <c r="BX554" s="13"/>
      <c r="BY554" s="13"/>
      <c r="BZ554" s="13"/>
      <c r="CA554" s="12"/>
      <c r="CB554" s="13"/>
      <c r="CC554" s="13"/>
      <c r="CD554" s="13"/>
      <c r="CE554" s="13"/>
      <c r="CF554" s="13"/>
      <c r="CG554" s="4"/>
      <c r="CH554" s="4"/>
    </row>
    <row r="555" spans="1:86" ht="10.5" customHeight="1">
      <c r="A555" s="12" t="s">
        <v>220</v>
      </c>
      <c r="B555" s="20">
        <v>32827</v>
      </c>
      <c r="C555" s="70"/>
      <c r="D555" s="21"/>
      <c r="E555" s="13"/>
      <c r="F555" s="12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2"/>
      <c r="U555" s="12"/>
      <c r="V555" s="13"/>
      <c r="W555" s="12"/>
      <c r="X555" s="12"/>
      <c r="Y555" s="13"/>
      <c r="Z555" s="13"/>
      <c r="AA555" s="12"/>
      <c r="AB555" s="12"/>
      <c r="AC555" s="12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2"/>
      <c r="AO555" s="13"/>
      <c r="AP555" s="12"/>
      <c r="AQ555" s="12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>
        <v>4</v>
      </c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50">
        <f t="shared" si="74"/>
        <v>4</v>
      </c>
      <c r="BT555" s="57">
        <f t="shared" si="73"/>
        <v>1</v>
      </c>
      <c r="BU555" s="13"/>
      <c r="BV555" s="13"/>
      <c r="BW555" s="13"/>
      <c r="BX555" s="13"/>
      <c r="BY555" s="13"/>
      <c r="BZ555" s="13"/>
      <c r="CA555" s="12"/>
      <c r="CB555" s="13"/>
      <c r="CC555" s="13"/>
      <c r="CD555" s="13"/>
      <c r="CE555" s="13"/>
      <c r="CF555" s="13"/>
      <c r="CG555" s="4"/>
      <c r="CH555" s="4"/>
    </row>
    <row r="556" spans="1:86" ht="10.5" customHeight="1">
      <c r="A556" s="12" t="s">
        <v>220</v>
      </c>
      <c r="B556" s="20">
        <v>32895</v>
      </c>
      <c r="C556" s="70"/>
      <c r="D556" s="21"/>
      <c r="E556" s="13"/>
      <c r="F556" s="12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2"/>
      <c r="U556" s="12"/>
      <c r="V556" s="13"/>
      <c r="W556" s="12"/>
      <c r="X556" s="12"/>
      <c r="Y556" s="13"/>
      <c r="Z556" s="13"/>
      <c r="AA556" s="12"/>
      <c r="AB556" s="12"/>
      <c r="AC556" s="12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2"/>
      <c r="AO556" s="13"/>
      <c r="AP556" s="12"/>
      <c r="AQ556" s="12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>
        <v>3</v>
      </c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50">
        <f t="shared" si="74"/>
        <v>3</v>
      </c>
      <c r="BT556" s="57">
        <f t="shared" si="73"/>
        <v>1</v>
      </c>
      <c r="BU556" s="13"/>
      <c r="BV556" s="13"/>
      <c r="BW556" s="13"/>
      <c r="BX556" s="13"/>
      <c r="BY556" s="13"/>
      <c r="BZ556" s="13"/>
      <c r="CA556" s="12"/>
      <c r="CB556" s="13"/>
      <c r="CC556" s="13"/>
      <c r="CD556" s="13"/>
      <c r="CE556" s="13"/>
      <c r="CF556" s="13"/>
      <c r="CG556" s="4"/>
      <c r="CH556" s="4"/>
    </row>
    <row r="557" spans="1:86" ht="10.5" customHeight="1">
      <c r="A557" s="12" t="s">
        <v>220</v>
      </c>
      <c r="B557" s="20">
        <v>33912</v>
      </c>
      <c r="C557" s="70"/>
      <c r="D557" s="21"/>
      <c r="E557" s="13"/>
      <c r="F557" s="12"/>
      <c r="G557" s="13"/>
      <c r="H557" s="13">
        <v>2</v>
      </c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2"/>
      <c r="U557" s="12"/>
      <c r="V557" s="13"/>
      <c r="W557" s="12">
        <v>35</v>
      </c>
      <c r="X557" s="12"/>
      <c r="Y557" s="13"/>
      <c r="Z557" s="13"/>
      <c r="AA557" s="12"/>
      <c r="AB557" s="12"/>
      <c r="AC557" s="12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2"/>
      <c r="AO557" s="13"/>
      <c r="AP557" s="12"/>
      <c r="AQ557" s="12"/>
      <c r="AR557" s="13"/>
      <c r="AS557" s="13"/>
      <c r="AT557" s="13"/>
      <c r="AU557" s="13">
        <v>45</v>
      </c>
      <c r="AV557" s="13"/>
      <c r="AW557" s="13"/>
      <c r="AX557" s="13"/>
      <c r="AY557" s="13"/>
      <c r="AZ557" s="13"/>
      <c r="BA557" s="13">
        <v>2</v>
      </c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50">
        <f t="shared" si="74"/>
        <v>84</v>
      </c>
      <c r="BT557" s="57">
        <f t="shared" si="73"/>
        <v>4</v>
      </c>
      <c r="BU557" s="13"/>
      <c r="BV557" s="13"/>
      <c r="BW557" s="13"/>
      <c r="BX557" s="13"/>
      <c r="BY557" s="13"/>
      <c r="BZ557" s="13"/>
      <c r="CA557" s="12"/>
      <c r="CB557" s="13"/>
      <c r="CC557" s="13"/>
      <c r="CD557" s="13"/>
      <c r="CE557" s="13"/>
      <c r="CF557" s="13"/>
      <c r="CG557" s="4"/>
      <c r="CH557" s="4"/>
    </row>
    <row r="558" spans="1:86" ht="10.5" customHeight="1">
      <c r="A558" s="12" t="s">
        <v>220</v>
      </c>
      <c r="B558" s="20">
        <v>34276</v>
      </c>
      <c r="C558" s="70"/>
      <c r="D558" s="21"/>
      <c r="E558" s="13">
        <v>17</v>
      </c>
      <c r="F558" s="12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2"/>
      <c r="U558" s="12"/>
      <c r="V558" s="13"/>
      <c r="W558" s="12"/>
      <c r="X558" s="12"/>
      <c r="Y558" s="13"/>
      <c r="Z558" s="13"/>
      <c r="AA558" s="12"/>
      <c r="AB558" s="12"/>
      <c r="AC558" s="12"/>
      <c r="AD558" s="13"/>
      <c r="AE558" s="13"/>
      <c r="AF558" s="13"/>
      <c r="AG558" s="13"/>
      <c r="AH558" s="13"/>
      <c r="AI558" s="13">
        <v>1</v>
      </c>
      <c r="AJ558" s="13"/>
      <c r="AK558" s="13"/>
      <c r="AL558" s="13"/>
      <c r="AM558" s="13"/>
      <c r="AN558" s="12"/>
      <c r="AO558" s="13"/>
      <c r="AP558" s="12"/>
      <c r="AQ558" s="12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50">
        <f t="shared" si="74"/>
        <v>18</v>
      </c>
      <c r="BT558" s="57">
        <f t="shared" si="73"/>
        <v>2</v>
      </c>
      <c r="BU558" s="13"/>
      <c r="BV558" s="13"/>
      <c r="BW558" s="13"/>
      <c r="BX558" s="13"/>
      <c r="BY558" s="13"/>
      <c r="BZ558" s="13"/>
      <c r="CA558" s="12"/>
      <c r="CB558" s="13"/>
      <c r="CC558" s="13"/>
      <c r="CD558" s="13"/>
      <c r="CE558" s="13"/>
      <c r="CF558" s="13"/>
      <c r="CG558" s="4"/>
      <c r="CH558" s="4"/>
    </row>
    <row r="559" spans="1:86" ht="10.5" customHeight="1">
      <c r="A559" s="12" t="s">
        <v>220</v>
      </c>
      <c r="B559" s="20">
        <v>34430</v>
      </c>
      <c r="C559" s="70"/>
      <c r="D559" s="21"/>
      <c r="E559" s="13"/>
      <c r="F559" s="12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2"/>
      <c r="U559" s="12"/>
      <c r="V559" s="13"/>
      <c r="W559" s="12"/>
      <c r="X559" s="12"/>
      <c r="Y559" s="13"/>
      <c r="Z559" s="13"/>
      <c r="AA559" s="12"/>
      <c r="AB559" s="12"/>
      <c r="AC559" s="12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2"/>
      <c r="AO559" s="13"/>
      <c r="AP559" s="12"/>
      <c r="AQ559" s="12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>
        <v>4</v>
      </c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50">
        <f t="shared" si="74"/>
        <v>4</v>
      </c>
      <c r="BT559" s="57">
        <f t="shared" si="73"/>
        <v>1</v>
      </c>
      <c r="BU559" s="13"/>
      <c r="BV559" s="13"/>
      <c r="BW559" s="13"/>
      <c r="BX559" s="13"/>
      <c r="BY559" s="13"/>
      <c r="BZ559" s="13"/>
      <c r="CA559" s="12"/>
      <c r="CB559" s="13"/>
      <c r="CC559" s="13"/>
      <c r="CD559" s="13"/>
      <c r="CE559" s="13"/>
      <c r="CF559" s="13"/>
      <c r="CG559" s="4"/>
      <c r="CH559" s="4"/>
    </row>
    <row r="560" spans="1:86" ht="10.5" customHeight="1">
      <c r="A560" s="12" t="s">
        <v>220</v>
      </c>
      <c r="B560" s="20">
        <v>34977</v>
      </c>
      <c r="C560" s="70"/>
      <c r="D560" s="21"/>
      <c r="E560" s="13"/>
      <c r="F560" s="12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2"/>
      <c r="U560" s="12"/>
      <c r="V560" s="13"/>
      <c r="W560" s="12">
        <v>0.3</v>
      </c>
      <c r="X560" s="12"/>
      <c r="Y560" s="13"/>
      <c r="Z560" s="13"/>
      <c r="AA560" s="12"/>
      <c r="AB560" s="12"/>
      <c r="AC560" s="12"/>
      <c r="AD560" s="13"/>
      <c r="AE560" s="13"/>
      <c r="AF560" s="13"/>
      <c r="AG560" s="13"/>
      <c r="AH560" s="13"/>
      <c r="AI560" s="13">
        <v>1</v>
      </c>
      <c r="AJ560" s="13"/>
      <c r="AK560" s="13"/>
      <c r="AL560" s="13"/>
      <c r="AM560" s="13"/>
      <c r="AN560" s="12"/>
      <c r="AO560" s="13"/>
      <c r="AP560" s="12"/>
      <c r="AQ560" s="12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>
        <v>0.8</v>
      </c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50">
        <f t="shared" si="74"/>
        <v>2.1</v>
      </c>
      <c r="BT560" s="57">
        <f t="shared" si="73"/>
        <v>3</v>
      </c>
      <c r="BU560" s="13"/>
      <c r="BV560" s="13"/>
      <c r="BW560" s="13"/>
      <c r="BX560" s="13"/>
      <c r="BY560" s="13"/>
      <c r="BZ560" s="13"/>
      <c r="CA560" s="12"/>
      <c r="CB560" s="13"/>
      <c r="CC560" s="13"/>
      <c r="CD560" s="13"/>
      <c r="CE560" s="13"/>
      <c r="CF560" s="13"/>
      <c r="CG560" s="4"/>
      <c r="CH560" s="4"/>
    </row>
    <row r="561" spans="1:86" ht="10.5" customHeight="1">
      <c r="A561" s="12" t="s">
        <v>220</v>
      </c>
      <c r="B561" s="20">
        <v>35355</v>
      </c>
      <c r="C561" s="70"/>
      <c r="D561" s="21" t="s">
        <v>118</v>
      </c>
      <c r="E561" s="13"/>
      <c r="F561" s="12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2"/>
      <c r="U561" s="12"/>
      <c r="V561" s="13"/>
      <c r="W561" s="12"/>
      <c r="X561" s="12"/>
      <c r="Y561" s="13"/>
      <c r="Z561" s="13"/>
      <c r="AA561" s="12"/>
      <c r="AB561" s="12"/>
      <c r="AC561" s="12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2"/>
      <c r="AO561" s="13"/>
      <c r="AP561" s="12"/>
      <c r="AQ561" s="12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50" t="str">
        <f t="shared" si="74"/>
        <v>ND</v>
      </c>
      <c r="BT561" s="57">
        <f t="shared" si="73"/>
        <v>0</v>
      </c>
      <c r="BU561" s="13"/>
      <c r="BV561" s="13"/>
      <c r="BW561" s="13"/>
      <c r="BX561" s="13"/>
      <c r="BY561" s="13"/>
      <c r="BZ561" s="13"/>
      <c r="CA561" s="12"/>
      <c r="CB561" s="13"/>
      <c r="CC561" s="13"/>
      <c r="CD561" s="13"/>
      <c r="CE561" s="13"/>
      <c r="CF561" s="13"/>
      <c r="CG561" s="4"/>
      <c r="CH561" s="4"/>
    </row>
    <row r="562" spans="1:86" ht="10.5" customHeight="1">
      <c r="A562" s="12" t="s">
        <v>220</v>
      </c>
      <c r="B562" s="20">
        <v>35534</v>
      </c>
      <c r="C562" s="70"/>
      <c r="D562" s="21" t="s">
        <v>118</v>
      </c>
      <c r="E562" s="13"/>
      <c r="F562" s="12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2"/>
      <c r="U562" s="12"/>
      <c r="V562" s="13"/>
      <c r="W562" s="12"/>
      <c r="X562" s="12"/>
      <c r="Y562" s="13"/>
      <c r="Z562" s="13"/>
      <c r="AA562" s="12"/>
      <c r="AB562" s="12"/>
      <c r="AC562" s="12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2"/>
      <c r="AO562" s="13"/>
      <c r="AP562" s="12"/>
      <c r="AQ562" s="12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50" t="str">
        <f t="shared" si="74"/>
        <v>ND</v>
      </c>
      <c r="BT562" s="57">
        <f t="shared" si="73"/>
        <v>0</v>
      </c>
      <c r="BU562" s="13"/>
      <c r="BV562" s="13"/>
      <c r="BW562" s="13"/>
      <c r="BX562" s="13"/>
      <c r="BY562" s="13"/>
      <c r="BZ562" s="13"/>
      <c r="CA562" s="12"/>
      <c r="CB562" s="13"/>
      <c r="CC562" s="13"/>
      <c r="CD562" s="13"/>
      <c r="CE562" s="13"/>
      <c r="CF562" s="13"/>
      <c r="CG562" s="4"/>
      <c r="CH562" s="4"/>
    </row>
    <row r="563" spans="1:86" ht="10.5" customHeight="1">
      <c r="A563" s="12" t="s">
        <v>220</v>
      </c>
      <c r="B563" s="20">
        <v>35628</v>
      </c>
      <c r="C563" s="70"/>
      <c r="D563" s="21" t="s">
        <v>118</v>
      </c>
      <c r="E563" s="13"/>
      <c r="F563" s="12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2"/>
      <c r="U563" s="12"/>
      <c r="V563" s="13"/>
      <c r="W563" s="12"/>
      <c r="X563" s="12"/>
      <c r="Y563" s="13"/>
      <c r="Z563" s="13"/>
      <c r="AA563" s="12"/>
      <c r="AB563" s="12"/>
      <c r="AC563" s="12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2"/>
      <c r="AO563" s="13"/>
      <c r="AP563" s="12"/>
      <c r="AQ563" s="12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50" t="str">
        <f t="shared" si="74"/>
        <v>ND</v>
      </c>
      <c r="BT563" s="57">
        <f t="shared" si="73"/>
        <v>0</v>
      </c>
      <c r="BU563" s="13"/>
      <c r="BV563" s="13"/>
      <c r="BW563" s="13"/>
      <c r="BX563" s="13"/>
      <c r="BY563" s="13"/>
      <c r="BZ563" s="13"/>
      <c r="CA563" s="12"/>
      <c r="CB563" s="13"/>
      <c r="CC563" s="13"/>
      <c r="CD563" s="13"/>
      <c r="CE563" s="13"/>
      <c r="CF563" s="13"/>
      <c r="CG563" s="4"/>
      <c r="CH563" s="4"/>
    </row>
    <row r="564" spans="1:86" ht="10.5" customHeight="1">
      <c r="A564" s="12" t="s">
        <v>220</v>
      </c>
      <c r="B564" s="20">
        <v>35713</v>
      </c>
      <c r="C564" s="70"/>
      <c r="D564" s="21" t="s">
        <v>118</v>
      </c>
      <c r="E564" s="13"/>
      <c r="F564" s="12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2"/>
      <c r="U564" s="12"/>
      <c r="V564" s="13"/>
      <c r="W564" s="12"/>
      <c r="X564" s="12"/>
      <c r="Y564" s="13"/>
      <c r="Z564" s="13"/>
      <c r="AA564" s="12"/>
      <c r="AB564" s="12"/>
      <c r="AC564" s="12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2"/>
      <c r="AO564" s="13"/>
      <c r="AP564" s="12"/>
      <c r="AQ564" s="12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50" t="str">
        <f t="shared" si="74"/>
        <v>ND</v>
      </c>
      <c r="BT564" s="57">
        <f t="shared" si="73"/>
        <v>0</v>
      </c>
      <c r="BU564" s="13"/>
      <c r="BV564" s="13"/>
      <c r="BW564" s="13"/>
      <c r="BX564" s="13"/>
      <c r="BY564" s="13"/>
      <c r="BZ564" s="13"/>
      <c r="CA564" s="12"/>
      <c r="CB564" s="13"/>
      <c r="CC564" s="13"/>
      <c r="CD564" s="13"/>
      <c r="CE564" s="13"/>
      <c r="CF564" s="13"/>
      <c r="CG564" s="4"/>
      <c r="CH564" s="4"/>
    </row>
    <row r="565" spans="1:86" ht="10.5" customHeight="1">
      <c r="A565" s="12" t="s">
        <v>220</v>
      </c>
      <c r="B565" s="20">
        <v>35901</v>
      </c>
      <c r="C565" s="70"/>
      <c r="D565" s="21" t="s">
        <v>118</v>
      </c>
      <c r="E565" s="13"/>
      <c r="F565" s="12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2"/>
      <c r="U565" s="12"/>
      <c r="V565" s="13"/>
      <c r="W565" s="12"/>
      <c r="X565" s="12"/>
      <c r="Y565" s="13"/>
      <c r="Z565" s="13"/>
      <c r="AA565" s="12"/>
      <c r="AB565" s="12"/>
      <c r="AC565" s="12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2"/>
      <c r="AO565" s="13"/>
      <c r="AP565" s="12"/>
      <c r="AQ565" s="12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50" t="str">
        <f t="shared" si="74"/>
        <v>ND</v>
      </c>
      <c r="BT565" s="57">
        <f t="shared" si="73"/>
        <v>0</v>
      </c>
      <c r="BU565" s="13"/>
      <c r="BV565" s="13"/>
      <c r="BW565" s="13"/>
      <c r="BX565" s="13"/>
      <c r="BY565" s="13"/>
      <c r="BZ565" s="13"/>
      <c r="CA565" s="12"/>
      <c r="CB565" s="13"/>
      <c r="CC565" s="13"/>
      <c r="CD565" s="13"/>
      <c r="CE565" s="13"/>
      <c r="CF565" s="13"/>
      <c r="CG565" s="4"/>
      <c r="CH565" s="4"/>
    </row>
    <row r="566" spans="1:94" ht="10.5" customHeight="1">
      <c r="A566" s="12" t="s">
        <v>220</v>
      </c>
      <c r="B566" s="20">
        <v>36026</v>
      </c>
      <c r="C566" s="70">
        <v>9825151</v>
      </c>
      <c r="D566" s="21" t="s">
        <v>118</v>
      </c>
      <c r="E566" s="13"/>
      <c r="F566" s="12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2"/>
      <c r="U566" s="12"/>
      <c r="V566" s="13"/>
      <c r="W566" s="12"/>
      <c r="X566" s="12"/>
      <c r="Y566" s="13"/>
      <c r="Z566" s="13"/>
      <c r="AA566" s="12"/>
      <c r="AB566" s="12"/>
      <c r="AC566" s="12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2"/>
      <c r="AO566" s="13"/>
      <c r="AP566" s="12"/>
      <c r="AQ566" s="12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50" t="str">
        <f t="shared" si="74"/>
        <v>ND</v>
      </c>
      <c r="BT566" s="57">
        <f t="shared" si="73"/>
        <v>0</v>
      </c>
      <c r="BU566" s="13"/>
      <c r="BV566" s="13"/>
      <c r="BW566" s="13"/>
      <c r="BX566" s="13"/>
      <c r="BY566" s="13"/>
      <c r="BZ566" s="13"/>
      <c r="CA566" s="12"/>
      <c r="CB566" s="13"/>
      <c r="CC566" s="13"/>
      <c r="CD566" s="13"/>
      <c r="CE566" s="13"/>
      <c r="CF566" s="13"/>
      <c r="CG566" s="4"/>
      <c r="CH566" s="4"/>
      <c r="CN566" s="6" t="s">
        <v>152</v>
      </c>
      <c r="CO566" s="6" t="s">
        <v>122</v>
      </c>
      <c r="CP566" s="6" t="s">
        <v>123</v>
      </c>
    </row>
    <row r="567" spans="1:86" ht="10.5" customHeight="1">
      <c r="A567" s="12" t="s">
        <v>220</v>
      </c>
      <c r="B567" s="20">
        <v>36073</v>
      </c>
      <c r="C567" s="70">
        <v>9831644</v>
      </c>
      <c r="D567" s="21" t="s">
        <v>118</v>
      </c>
      <c r="E567" s="13"/>
      <c r="F567" s="12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2"/>
      <c r="U567" s="12"/>
      <c r="V567" s="13"/>
      <c r="W567" s="12"/>
      <c r="X567" s="12"/>
      <c r="Y567" s="13"/>
      <c r="Z567" s="13"/>
      <c r="AA567" s="12"/>
      <c r="AB567" s="12"/>
      <c r="AC567" s="12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2"/>
      <c r="AO567" s="13"/>
      <c r="AP567" s="12"/>
      <c r="AQ567" s="12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>
        <v>1.1</v>
      </c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50">
        <f t="shared" si="74"/>
        <v>1.1</v>
      </c>
      <c r="BT567" s="57">
        <f t="shared" si="73"/>
        <v>1</v>
      </c>
      <c r="BU567" s="13"/>
      <c r="BV567" s="13"/>
      <c r="BW567" s="13"/>
      <c r="BX567" s="13"/>
      <c r="BY567" s="13"/>
      <c r="BZ567" s="13"/>
      <c r="CA567" s="12"/>
      <c r="CB567" s="13"/>
      <c r="CC567" s="13"/>
      <c r="CD567" s="13"/>
      <c r="CE567" s="13"/>
      <c r="CF567" s="13"/>
      <c r="CG567" s="4"/>
      <c r="CH567" s="4"/>
    </row>
    <row r="568" spans="1:86" ht="10.5" customHeight="1">
      <c r="A568" s="12" t="s">
        <v>220</v>
      </c>
      <c r="B568" s="20">
        <v>36215</v>
      </c>
      <c r="C568" s="70">
        <v>9904112</v>
      </c>
      <c r="D568" s="21" t="s">
        <v>118</v>
      </c>
      <c r="E568" s="13"/>
      <c r="F568" s="12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2"/>
      <c r="U568" s="12"/>
      <c r="V568" s="13"/>
      <c r="W568" s="12"/>
      <c r="X568" s="12"/>
      <c r="Y568" s="13"/>
      <c r="Z568" s="13"/>
      <c r="AA568" s="12"/>
      <c r="AB568" s="12"/>
      <c r="AC568" s="12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2"/>
      <c r="AO568" s="13"/>
      <c r="AP568" s="12"/>
      <c r="AQ568" s="12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50" t="str">
        <f t="shared" si="74"/>
        <v>ND</v>
      </c>
      <c r="BT568" s="57">
        <f t="shared" si="73"/>
        <v>0</v>
      </c>
      <c r="BU568" s="13"/>
      <c r="BV568" s="13"/>
      <c r="BW568" s="13"/>
      <c r="BX568" s="13"/>
      <c r="BY568" s="13"/>
      <c r="BZ568" s="13"/>
      <c r="CA568" s="12"/>
      <c r="CB568" s="13"/>
      <c r="CC568" s="13"/>
      <c r="CD568" s="13"/>
      <c r="CE568" s="13"/>
      <c r="CF568" s="13"/>
      <c r="CG568" s="4"/>
      <c r="CH568" s="4"/>
    </row>
    <row r="569" spans="1:86" ht="10.5" customHeight="1">
      <c r="A569" s="12" t="s">
        <v>220</v>
      </c>
      <c r="B569" s="20">
        <v>36362</v>
      </c>
      <c r="C569" s="70">
        <v>9924005</v>
      </c>
      <c r="D569" s="21" t="s">
        <v>118</v>
      </c>
      <c r="E569" s="13"/>
      <c r="F569" s="12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2"/>
      <c r="U569" s="12"/>
      <c r="V569" s="13"/>
      <c r="W569" s="12"/>
      <c r="X569" s="12"/>
      <c r="Y569" s="13"/>
      <c r="Z569" s="13"/>
      <c r="AA569" s="12"/>
      <c r="AB569" s="12"/>
      <c r="AC569" s="12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2"/>
      <c r="AO569" s="13"/>
      <c r="AP569" s="12"/>
      <c r="AQ569" s="12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50" t="str">
        <f>IF(COUNTA(A569)=1,IF(SUM(E569:BR569)=0,"ND",SUM(E569:BR569))," ")</f>
        <v>ND</v>
      </c>
      <c r="BT569" s="57">
        <f>COUNTA(E569:BR569)</f>
        <v>0</v>
      </c>
      <c r="BU569" s="13"/>
      <c r="BV569" s="13"/>
      <c r="BW569" s="13"/>
      <c r="BX569" s="13"/>
      <c r="BY569" s="13"/>
      <c r="BZ569" s="13"/>
      <c r="CA569" s="12"/>
      <c r="CB569" s="13"/>
      <c r="CC569" s="13"/>
      <c r="CD569" s="13"/>
      <c r="CE569" s="13"/>
      <c r="CF569" s="13"/>
      <c r="CG569" s="4"/>
      <c r="CH569" s="4"/>
    </row>
    <row r="570" spans="1:86" ht="10.5" customHeight="1">
      <c r="A570" s="12" t="s">
        <v>220</v>
      </c>
      <c r="B570" s="20">
        <v>36472</v>
      </c>
      <c r="C570" s="70">
        <v>9940902</v>
      </c>
      <c r="D570" s="21" t="s">
        <v>118</v>
      </c>
      <c r="E570" s="13"/>
      <c r="F570" s="12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2"/>
      <c r="U570" s="12"/>
      <c r="V570" s="13"/>
      <c r="W570" s="12"/>
      <c r="X570" s="12"/>
      <c r="Y570" s="13"/>
      <c r="Z570" s="13"/>
      <c r="AA570" s="12"/>
      <c r="AB570" s="12"/>
      <c r="AC570" s="12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2"/>
      <c r="AO570" s="13"/>
      <c r="AP570" s="12"/>
      <c r="AQ570" s="12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50" t="str">
        <f>IF(COUNTA(A570)=1,IF(SUM(E570:BR570)=0,"ND",SUM(E570:BR570))," ")</f>
        <v>ND</v>
      </c>
      <c r="BT570" s="57">
        <f>COUNTA(E570:BR570)</f>
        <v>0</v>
      </c>
      <c r="BU570" s="13"/>
      <c r="BV570" s="13"/>
      <c r="BW570" s="13"/>
      <c r="BX570" s="13"/>
      <c r="BY570" s="13"/>
      <c r="BZ570" s="13"/>
      <c r="CA570" s="12"/>
      <c r="CB570" s="13"/>
      <c r="CC570" s="13"/>
      <c r="CD570" s="13"/>
      <c r="CE570" s="13"/>
      <c r="CF570" s="13"/>
      <c r="CG570" s="4"/>
      <c r="CH570" s="4"/>
    </row>
    <row r="571" spans="1:86" ht="10.5" customHeight="1">
      <c r="A571" s="12" t="s">
        <v>220</v>
      </c>
      <c r="B571" s="20">
        <v>36662</v>
      </c>
      <c r="C571" s="70">
        <v>200012207</v>
      </c>
      <c r="D571" s="21" t="s">
        <v>118</v>
      </c>
      <c r="E571" s="13"/>
      <c r="F571" s="12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2"/>
      <c r="U571" s="12"/>
      <c r="V571" s="13"/>
      <c r="W571" s="12"/>
      <c r="X571" s="12"/>
      <c r="Y571" s="13"/>
      <c r="Z571" s="13"/>
      <c r="AA571" s="12"/>
      <c r="AB571" s="12"/>
      <c r="AC571" s="12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2"/>
      <c r="AO571" s="13"/>
      <c r="AP571" s="12"/>
      <c r="AQ571" s="12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50" t="str">
        <f>IF(COUNTA(A571)=1,IF(SUM(E571:BR571)=0,"ND",SUM(E571:BR571))," ")</f>
        <v>ND</v>
      </c>
      <c r="BT571" s="57">
        <f>COUNTA(E571:BR571)</f>
        <v>0</v>
      </c>
      <c r="BU571" s="13"/>
      <c r="BV571" s="13"/>
      <c r="BW571" s="13"/>
      <c r="BX571" s="13"/>
      <c r="BY571" s="13"/>
      <c r="BZ571" s="13"/>
      <c r="CA571" s="12"/>
      <c r="CB571" s="13"/>
      <c r="CC571" s="13"/>
      <c r="CD571" s="13"/>
      <c r="CE571" s="13"/>
      <c r="CF571" s="13"/>
      <c r="CG571" s="4"/>
      <c r="CH571" s="4"/>
    </row>
    <row r="572" spans="1:86" ht="10.5" customHeight="1">
      <c r="A572" s="12" t="s">
        <v>220</v>
      </c>
      <c r="B572" s="20">
        <v>36724</v>
      </c>
      <c r="C572" s="70">
        <v>200022090</v>
      </c>
      <c r="D572" s="21" t="s">
        <v>118</v>
      </c>
      <c r="E572" s="13"/>
      <c r="F572" s="12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2"/>
      <c r="U572" s="12"/>
      <c r="V572" s="13"/>
      <c r="W572" s="12"/>
      <c r="X572" s="12"/>
      <c r="Y572" s="13"/>
      <c r="Z572" s="13"/>
      <c r="AA572" s="12"/>
      <c r="AB572" s="12"/>
      <c r="AC572" s="12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2"/>
      <c r="AO572" s="13"/>
      <c r="AP572" s="12"/>
      <c r="AQ572" s="12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50" t="str">
        <f>IF(COUNTA(A572)=1,IF(SUM(E572:BR572)=0,"ND",SUM(E572:BR572))," ")</f>
        <v>ND</v>
      </c>
      <c r="BT572" s="57">
        <f>COUNTA(E572:BR572)</f>
        <v>0</v>
      </c>
      <c r="BU572" s="13"/>
      <c r="BV572" s="13"/>
      <c r="BW572" s="13"/>
      <c r="BX572" s="13"/>
      <c r="BY572" s="13"/>
      <c r="BZ572" s="13"/>
      <c r="CA572" s="12"/>
      <c r="CB572" s="13"/>
      <c r="CC572" s="13"/>
      <c r="CD572" s="13"/>
      <c r="CE572" s="13"/>
      <c r="CF572" s="13"/>
      <c r="CG572" s="4"/>
      <c r="CH572" s="4"/>
    </row>
    <row r="573" spans="1:86" ht="10.5" customHeight="1">
      <c r="A573" s="12" t="s">
        <v>220</v>
      </c>
      <c r="B573" s="20">
        <v>36798</v>
      </c>
      <c r="C573" s="70">
        <v>200031868</v>
      </c>
      <c r="D573" s="21" t="s">
        <v>118</v>
      </c>
      <c r="E573" s="13"/>
      <c r="F573" s="12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2"/>
      <c r="U573" s="12"/>
      <c r="V573" s="13"/>
      <c r="W573" s="12"/>
      <c r="X573" s="12"/>
      <c r="Y573" s="13"/>
      <c r="Z573" s="13"/>
      <c r="AA573" s="12"/>
      <c r="AB573" s="12"/>
      <c r="AC573" s="12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2"/>
      <c r="AO573" s="13"/>
      <c r="AP573" s="12"/>
      <c r="AQ573" s="12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50" t="str">
        <f>IF(COUNTA(A573)=1,IF(SUM(E573:BR573)=0,"ND",SUM(E573:BR573))," ")</f>
        <v>ND</v>
      </c>
      <c r="BT573" s="57">
        <f>COUNTA(E573:BR573)</f>
        <v>0</v>
      </c>
      <c r="BU573" s="13"/>
      <c r="BV573" s="13"/>
      <c r="BW573" s="13"/>
      <c r="BX573" s="13"/>
      <c r="BY573" s="13"/>
      <c r="BZ573" s="13"/>
      <c r="CA573" s="12"/>
      <c r="CB573" s="13"/>
      <c r="CC573" s="13"/>
      <c r="CD573" s="13"/>
      <c r="CE573" s="13"/>
      <c r="CF573" s="13"/>
      <c r="CG573" s="4"/>
      <c r="CH573" s="4"/>
    </row>
    <row r="574" spans="1:86" ht="10.5" customHeight="1">
      <c r="A574" s="12"/>
      <c r="B574" s="20"/>
      <c r="C574" s="70"/>
      <c r="D574" s="21"/>
      <c r="E574" s="13"/>
      <c r="F574" s="12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2"/>
      <c r="U574" s="12"/>
      <c r="V574" s="13"/>
      <c r="W574" s="12"/>
      <c r="X574" s="12"/>
      <c r="Y574" s="13"/>
      <c r="Z574" s="13"/>
      <c r="AA574" s="12"/>
      <c r="AB574" s="12"/>
      <c r="AC574" s="12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2"/>
      <c r="AO574" s="13"/>
      <c r="AP574" s="12"/>
      <c r="AQ574" s="12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50" t="str">
        <f t="shared" si="74"/>
        <v> </v>
      </c>
      <c r="BU574" s="13"/>
      <c r="BV574" s="13"/>
      <c r="BW574" s="13"/>
      <c r="BX574" s="13"/>
      <c r="BY574" s="13"/>
      <c r="BZ574" s="13"/>
      <c r="CA574" s="12"/>
      <c r="CB574" s="13"/>
      <c r="CC574" s="13"/>
      <c r="CD574" s="13"/>
      <c r="CE574" s="13"/>
      <c r="CF574" s="13"/>
      <c r="CG574" s="4"/>
      <c r="CH574" s="4"/>
    </row>
    <row r="575" spans="1:86" ht="10.5" customHeight="1">
      <c r="A575" s="12" t="s">
        <v>221</v>
      </c>
      <c r="B575" s="20">
        <v>32827</v>
      </c>
      <c r="C575" s="70"/>
      <c r="D575" s="21"/>
      <c r="E575" s="13">
        <v>23</v>
      </c>
      <c r="F575" s="12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2"/>
      <c r="U575" s="12"/>
      <c r="V575" s="13"/>
      <c r="W575" s="12"/>
      <c r="X575" s="12"/>
      <c r="Y575" s="13"/>
      <c r="Z575" s="13"/>
      <c r="AA575" s="12"/>
      <c r="AB575" s="12"/>
      <c r="AC575" s="12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2"/>
      <c r="AO575" s="13"/>
      <c r="AP575" s="12"/>
      <c r="AQ575" s="12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>
        <v>9</v>
      </c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50">
        <f t="shared" si="74"/>
        <v>32</v>
      </c>
      <c r="BT575" s="57">
        <f aca="true" t="shared" si="75" ref="BT575:BT595">COUNTA(E575:BR575)</f>
        <v>2</v>
      </c>
      <c r="BU575" s="13">
        <v>2</v>
      </c>
      <c r="BV575" s="13"/>
      <c r="BW575" s="13"/>
      <c r="BX575" s="13"/>
      <c r="BY575" s="13"/>
      <c r="BZ575" s="13"/>
      <c r="CA575" s="12"/>
      <c r="CB575" s="13"/>
      <c r="CC575" s="13"/>
      <c r="CD575" s="13"/>
      <c r="CE575" s="13"/>
      <c r="CF575" s="13"/>
      <c r="CG575" s="4"/>
      <c r="CH575" s="4"/>
    </row>
    <row r="576" spans="1:86" ht="10.5" customHeight="1">
      <c r="A576" s="12" t="s">
        <v>221</v>
      </c>
      <c r="B576" s="20">
        <v>32895</v>
      </c>
      <c r="C576" s="70"/>
      <c r="D576" s="21"/>
      <c r="E576" s="13"/>
      <c r="F576" s="12"/>
      <c r="G576" s="13"/>
      <c r="H576" s="13"/>
      <c r="I576" s="13"/>
      <c r="J576" s="13"/>
      <c r="K576" s="13"/>
      <c r="L576" s="13">
        <v>30</v>
      </c>
      <c r="M576" s="13"/>
      <c r="N576" s="13"/>
      <c r="O576" s="13"/>
      <c r="P576" s="13"/>
      <c r="Q576" s="13"/>
      <c r="R576" s="13"/>
      <c r="S576" s="13"/>
      <c r="T576" s="12"/>
      <c r="U576" s="12"/>
      <c r="V576" s="13"/>
      <c r="W576" s="12"/>
      <c r="X576" s="12"/>
      <c r="Y576" s="13"/>
      <c r="Z576" s="13"/>
      <c r="AA576" s="12"/>
      <c r="AB576" s="12"/>
      <c r="AC576" s="12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2"/>
      <c r="AO576" s="13"/>
      <c r="AP576" s="12"/>
      <c r="AQ576" s="12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>
        <v>33</v>
      </c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>
        <v>3</v>
      </c>
      <c r="BS576" s="50">
        <f t="shared" si="74"/>
        <v>66</v>
      </c>
      <c r="BT576" s="57">
        <f t="shared" si="75"/>
        <v>3</v>
      </c>
      <c r="BU576" s="13">
        <v>3</v>
      </c>
      <c r="BV576" s="13"/>
      <c r="BW576" s="13"/>
      <c r="BX576" s="13"/>
      <c r="BY576" s="13"/>
      <c r="BZ576" s="13"/>
      <c r="CA576" s="12"/>
      <c r="CB576" s="13"/>
      <c r="CC576" s="13"/>
      <c r="CD576" s="13"/>
      <c r="CE576" s="13"/>
      <c r="CF576" s="13"/>
      <c r="CG576" s="4"/>
      <c r="CH576" s="4"/>
    </row>
    <row r="577" spans="1:86" ht="10.5" customHeight="1">
      <c r="A577" s="12" t="s">
        <v>221</v>
      </c>
      <c r="B577" s="20">
        <v>33927</v>
      </c>
      <c r="C577" s="70"/>
      <c r="D577" s="21"/>
      <c r="E577" s="13">
        <v>1200</v>
      </c>
      <c r="F577" s="12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2"/>
      <c r="U577" s="12"/>
      <c r="V577" s="13"/>
      <c r="W577" s="12"/>
      <c r="X577" s="12"/>
      <c r="Y577" s="13"/>
      <c r="Z577" s="13"/>
      <c r="AA577" s="12"/>
      <c r="AB577" s="12"/>
      <c r="AC577" s="12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2"/>
      <c r="AO577" s="13"/>
      <c r="AP577" s="12"/>
      <c r="AQ577" s="12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>
        <v>32</v>
      </c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50">
        <f t="shared" si="74"/>
        <v>1232</v>
      </c>
      <c r="BT577" s="57">
        <f t="shared" si="75"/>
        <v>2</v>
      </c>
      <c r="BU577" s="13"/>
      <c r="BV577" s="13"/>
      <c r="BW577" s="13"/>
      <c r="BX577" s="13"/>
      <c r="BY577" s="13"/>
      <c r="BZ577" s="13"/>
      <c r="CA577" s="12"/>
      <c r="CB577" s="13"/>
      <c r="CC577" s="13"/>
      <c r="CD577" s="13"/>
      <c r="CE577" s="13"/>
      <c r="CF577" s="13">
        <v>0.0264</v>
      </c>
      <c r="CG577" s="4"/>
      <c r="CH577" s="4"/>
    </row>
    <row r="578" spans="1:86" ht="10.5" customHeight="1">
      <c r="A578" s="12" t="s">
        <v>221</v>
      </c>
      <c r="B578" s="20">
        <v>34284</v>
      </c>
      <c r="C578" s="70"/>
      <c r="D578" s="21"/>
      <c r="E578" s="13">
        <v>12</v>
      </c>
      <c r="F578" s="12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2"/>
      <c r="U578" s="12"/>
      <c r="V578" s="13"/>
      <c r="W578" s="12"/>
      <c r="X578" s="12"/>
      <c r="Y578" s="13"/>
      <c r="Z578" s="13"/>
      <c r="AA578" s="12"/>
      <c r="AB578" s="12"/>
      <c r="AC578" s="12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2"/>
      <c r="AO578" s="13"/>
      <c r="AP578" s="12"/>
      <c r="AQ578" s="12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>
        <v>2</v>
      </c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50">
        <f t="shared" si="74"/>
        <v>14</v>
      </c>
      <c r="BT578" s="57">
        <f t="shared" si="75"/>
        <v>2</v>
      </c>
      <c r="BU578" s="13"/>
      <c r="BV578" s="13"/>
      <c r="BW578" s="13"/>
      <c r="BX578" s="13"/>
      <c r="BY578" s="13"/>
      <c r="BZ578" s="13"/>
      <c r="CA578" s="12"/>
      <c r="CB578" s="13"/>
      <c r="CC578" s="13"/>
      <c r="CD578" s="13"/>
      <c r="CE578" s="13"/>
      <c r="CF578" s="13">
        <v>0.0114</v>
      </c>
      <c r="CG578" s="4"/>
      <c r="CH578" s="4"/>
    </row>
    <row r="579" spans="1:86" ht="10.5" customHeight="1">
      <c r="A579" s="12" t="s">
        <v>221</v>
      </c>
      <c r="B579" s="20">
        <v>34437</v>
      </c>
      <c r="C579" s="70"/>
      <c r="D579" s="21"/>
      <c r="E579" s="13"/>
      <c r="F579" s="12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2"/>
      <c r="U579" s="12"/>
      <c r="V579" s="13"/>
      <c r="W579" s="12"/>
      <c r="X579" s="12"/>
      <c r="Y579" s="13"/>
      <c r="Z579" s="13"/>
      <c r="AA579" s="12"/>
      <c r="AB579" s="12"/>
      <c r="AC579" s="12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2"/>
      <c r="AO579" s="13"/>
      <c r="AP579" s="12"/>
      <c r="AQ579" s="12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50" t="str">
        <f t="shared" si="74"/>
        <v>ND</v>
      </c>
      <c r="BT579" s="57">
        <f t="shared" si="75"/>
        <v>0</v>
      </c>
      <c r="BU579" s="13"/>
      <c r="BV579" s="13"/>
      <c r="BW579" s="13"/>
      <c r="BX579" s="13"/>
      <c r="BY579" s="13"/>
      <c r="BZ579" s="13"/>
      <c r="CA579" s="12"/>
      <c r="CB579" s="13"/>
      <c r="CC579" s="13"/>
      <c r="CD579" s="13"/>
      <c r="CE579" s="13"/>
      <c r="CF579" s="13">
        <v>0.0074</v>
      </c>
      <c r="CG579" s="4"/>
      <c r="CH579" s="4"/>
    </row>
    <row r="580" spans="1:86" ht="10.5" customHeight="1">
      <c r="A580" s="12" t="s">
        <v>221</v>
      </c>
      <c r="B580" s="20">
        <v>34529</v>
      </c>
      <c r="C580" s="70"/>
      <c r="D580" s="21" t="s">
        <v>222</v>
      </c>
      <c r="E580" s="13"/>
      <c r="F580" s="12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2"/>
      <c r="U580" s="12"/>
      <c r="V580" s="13"/>
      <c r="W580" s="12"/>
      <c r="X580" s="12"/>
      <c r="Y580" s="13"/>
      <c r="Z580" s="13"/>
      <c r="AA580" s="12"/>
      <c r="AB580" s="12"/>
      <c r="AC580" s="12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2"/>
      <c r="AO580" s="13"/>
      <c r="AP580" s="12"/>
      <c r="AQ580" s="12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50" t="str">
        <f t="shared" si="74"/>
        <v>ND</v>
      </c>
      <c r="BT580" s="57">
        <f t="shared" si="75"/>
        <v>0</v>
      </c>
      <c r="BU580" s="13" t="s">
        <v>121</v>
      </c>
      <c r="BV580" s="13"/>
      <c r="BW580" s="13"/>
      <c r="BX580" s="13"/>
      <c r="BY580" s="13"/>
      <c r="BZ580" s="13"/>
      <c r="CA580" s="12"/>
      <c r="CB580" s="13"/>
      <c r="CC580" s="13"/>
      <c r="CD580" s="13"/>
      <c r="CE580" s="13"/>
      <c r="CF580" s="13" t="s">
        <v>121</v>
      </c>
      <c r="CG580" s="4"/>
      <c r="CH580" s="4"/>
    </row>
    <row r="581" spans="1:86" ht="10.5" customHeight="1">
      <c r="A581" s="12" t="s">
        <v>221</v>
      </c>
      <c r="B581" s="20">
        <v>35355</v>
      </c>
      <c r="C581" s="70"/>
      <c r="D581" s="21" t="s">
        <v>118</v>
      </c>
      <c r="E581" s="13"/>
      <c r="F581" s="12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2"/>
      <c r="U581" s="12"/>
      <c r="V581" s="13"/>
      <c r="W581" s="12"/>
      <c r="X581" s="12"/>
      <c r="Y581" s="13"/>
      <c r="Z581" s="13"/>
      <c r="AA581" s="12"/>
      <c r="AB581" s="12"/>
      <c r="AC581" s="12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2"/>
      <c r="AO581" s="13"/>
      <c r="AP581" s="12"/>
      <c r="AQ581" s="12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50" t="str">
        <f t="shared" si="74"/>
        <v>ND</v>
      </c>
      <c r="BT581" s="57">
        <f t="shared" si="75"/>
        <v>0</v>
      </c>
      <c r="BU581" s="13"/>
      <c r="BV581" s="13"/>
      <c r="BW581" s="13"/>
      <c r="BX581" s="13"/>
      <c r="BY581" s="13"/>
      <c r="BZ581" s="13"/>
      <c r="CA581" s="12"/>
      <c r="CB581" s="13"/>
      <c r="CC581" s="13"/>
      <c r="CD581" s="13"/>
      <c r="CE581" s="13"/>
      <c r="CF581" s="13"/>
      <c r="CG581" s="4"/>
      <c r="CH581" s="4"/>
    </row>
    <row r="582" spans="1:86" ht="10.5" customHeight="1">
      <c r="A582" s="12" t="s">
        <v>221</v>
      </c>
      <c r="B582" s="20">
        <v>35534</v>
      </c>
      <c r="C582" s="70"/>
      <c r="D582" s="21" t="s">
        <v>118</v>
      </c>
      <c r="E582" s="13"/>
      <c r="F582" s="12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2"/>
      <c r="U582" s="12"/>
      <c r="V582" s="13"/>
      <c r="W582" s="12"/>
      <c r="X582" s="12"/>
      <c r="Y582" s="13"/>
      <c r="Z582" s="13"/>
      <c r="AA582" s="12"/>
      <c r="AB582" s="12"/>
      <c r="AC582" s="12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2"/>
      <c r="AO582" s="13"/>
      <c r="AP582" s="12"/>
      <c r="AQ582" s="12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50" t="str">
        <f t="shared" si="74"/>
        <v>ND</v>
      </c>
      <c r="BT582" s="57">
        <f t="shared" si="75"/>
        <v>0</v>
      </c>
      <c r="BU582" s="13"/>
      <c r="BV582" s="13"/>
      <c r="BW582" s="13"/>
      <c r="BX582" s="13"/>
      <c r="BY582" s="13"/>
      <c r="BZ582" s="13"/>
      <c r="CA582" s="12"/>
      <c r="CB582" s="13"/>
      <c r="CC582" s="13"/>
      <c r="CD582" s="13"/>
      <c r="CE582" s="13"/>
      <c r="CF582" s="13"/>
      <c r="CG582" s="4"/>
      <c r="CH582" s="4"/>
    </row>
    <row r="583" spans="1:86" ht="10.5" customHeight="1">
      <c r="A583" s="12" t="s">
        <v>221</v>
      </c>
      <c r="B583" s="20">
        <v>35628</v>
      </c>
      <c r="C583" s="70"/>
      <c r="D583" s="21" t="s">
        <v>118</v>
      </c>
      <c r="E583" s="13"/>
      <c r="F583" s="12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2"/>
      <c r="U583" s="12"/>
      <c r="V583" s="13"/>
      <c r="W583" s="12"/>
      <c r="X583" s="12"/>
      <c r="Y583" s="13"/>
      <c r="Z583" s="13"/>
      <c r="AA583" s="12"/>
      <c r="AB583" s="12"/>
      <c r="AC583" s="12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2"/>
      <c r="AO583" s="13"/>
      <c r="AP583" s="12"/>
      <c r="AQ583" s="12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50" t="str">
        <f t="shared" si="74"/>
        <v>ND</v>
      </c>
      <c r="BT583" s="57">
        <f t="shared" si="75"/>
        <v>0</v>
      </c>
      <c r="BU583" s="13" t="s">
        <v>121</v>
      </c>
      <c r="BV583" s="13" t="s">
        <v>120</v>
      </c>
      <c r="BW583" s="13" t="s">
        <v>121</v>
      </c>
      <c r="BX583" s="13" t="s">
        <v>121</v>
      </c>
      <c r="BY583" s="13" t="s">
        <v>121</v>
      </c>
      <c r="BZ583" s="13"/>
      <c r="CA583" s="12" t="s">
        <v>121</v>
      </c>
      <c r="CB583" s="13" t="s">
        <v>121</v>
      </c>
      <c r="CC583" s="13" t="s">
        <v>121</v>
      </c>
      <c r="CD583" s="13" t="s">
        <v>121</v>
      </c>
      <c r="CE583" s="13" t="s">
        <v>120</v>
      </c>
      <c r="CF583" s="13" t="s">
        <v>121</v>
      </c>
      <c r="CG583" s="4"/>
      <c r="CH583" s="4"/>
    </row>
    <row r="584" spans="1:86" ht="10.5" customHeight="1">
      <c r="A584" s="12" t="s">
        <v>221</v>
      </c>
      <c r="B584" s="20">
        <v>35713</v>
      </c>
      <c r="C584" s="70"/>
      <c r="D584" s="21" t="s">
        <v>118</v>
      </c>
      <c r="E584" s="13"/>
      <c r="F584" s="12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2"/>
      <c r="U584" s="12"/>
      <c r="V584" s="13"/>
      <c r="W584" s="12"/>
      <c r="X584" s="12"/>
      <c r="Y584" s="13"/>
      <c r="Z584" s="13"/>
      <c r="AA584" s="12"/>
      <c r="AB584" s="12"/>
      <c r="AC584" s="12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2"/>
      <c r="AO584" s="13"/>
      <c r="AP584" s="12"/>
      <c r="AQ584" s="12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50" t="str">
        <f t="shared" si="74"/>
        <v>ND</v>
      </c>
      <c r="BT584" s="57">
        <f t="shared" si="75"/>
        <v>0</v>
      </c>
      <c r="BU584" s="13" t="s">
        <v>121</v>
      </c>
      <c r="BV584" s="13" t="s">
        <v>120</v>
      </c>
      <c r="BW584" s="13" t="s">
        <v>121</v>
      </c>
      <c r="BX584" s="13" t="s">
        <v>121</v>
      </c>
      <c r="BY584" s="13" t="s">
        <v>121</v>
      </c>
      <c r="BZ584" s="13"/>
      <c r="CA584" s="12" t="s">
        <v>121</v>
      </c>
      <c r="CB584" s="13" t="s">
        <v>121</v>
      </c>
      <c r="CC584" s="13" t="s">
        <v>121</v>
      </c>
      <c r="CD584" s="13" t="s">
        <v>121</v>
      </c>
      <c r="CE584" s="13" t="s">
        <v>120</v>
      </c>
      <c r="CF584" s="13" t="s">
        <v>121</v>
      </c>
      <c r="CG584" s="4"/>
      <c r="CH584" s="4"/>
    </row>
    <row r="585" spans="1:86" ht="10.5" customHeight="1">
      <c r="A585" s="12" t="s">
        <v>221</v>
      </c>
      <c r="B585" s="20">
        <v>35902</v>
      </c>
      <c r="C585" s="70"/>
      <c r="D585" s="21" t="s">
        <v>118</v>
      </c>
      <c r="E585" s="13"/>
      <c r="F585" s="12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2"/>
      <c r="U585" s="12"/>
      <c r="V585" s="13"/>
      <c r="W585" s="12"/>
      <c r="X585" s="12"/>
      <c r="Y585" s="13"/>
      <c r="Z585" s="13"/>
      <c r="AA585" s="12"/>
      <c r="AB585" s="12"/>
      <c r="AC585" s="12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2"/>
      <c r="AO585" s="13"/>
      <c r="AP585" s="12"/>
      <c r="AQ585" s="12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50" t="str">
        <f t="shared" si="74"/>
        <v>ND</v>
      </c>
      <c r="BT585" s="57">
        <f t="shared" si="75"/>
        <v>0</v>
      </c>
      <c r="BU585" s="13"/>
      <c r="BV585" s="13"/>
      <c r="BW585" s="13"/>
      <c r="BX585" s="13"/>
      <c r="BY585" s="13"/>
      <c r="BZ585" s="13"/>
      <c r="CA585" s="12"/>
      <c r="CB585" s="13"/>
      <c r="CC585" s="13"/>
      <c r="CD585" s="13"/>
      <c r="CE585" s="13"/>
      <c r="CF585" s="13"/>
      <c r="CG585" s="4"/>
      <c r="CH585" s="4"/>
    </row>
    <row r="586" spans="1:86" ht="10.5" customHeight="1">
      <c r="A586" s="12" t="s">
        <v>221</v>
      </c>
      <c r="B586" s="20">
        <v>36076</v>
      </c>
      <c r="C586" s="70">
        <v>9831645</v>
      </c>
      <c r="D586" s="21" t="s">
        <v>118</v>
      </c>
      <c r="E586" s="13"/>
      <c r="F586" s="12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2"/>
      <c r="U586" s="12"/>
      <c r="V586" s="13"/>
      <c r="W586" s="12"/>
      <c r="X586" s="12"/>
      <c r="Y586" s="13"/>
      <c r="Z586" s="13"/>
      <c r="AA586" s="12"/>
      <c r="AB586" s="12"/>
      <c r="AC586" s="12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2"/>
      <c r="AO586" s="13"/>
      <c r="AP586" s="12"/>
      <c r="AQ586" s="12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50" t="str">
        <f t="shared" si="74"/>
        <v>ND</v>
      </c>
      <c r="BT586" s="57">
        <f t="shared" si="75"/>
        <v>0</v>
      </c>
      <c r="BU586" s="13"/>
      <c r="BV586" s="13"/>
      <c r="BW586" s="13"/>
      <c r="BX586" s="13"/>
      <c r="BY586" s="13"/>
      <c r="BZ586" s="13"/>
      <c r="CA586" s="12"/>
      <c r="CB586" s="13"/>
      <c r="CC586" s="13"/>
      <c r="CD586" s="13"/>
      <c r="CE586" s="13"/>
      <c r="CF586" s="13"/>
      <c r="CG586" s="4"/>
      <c r="CH586" s="4"/>
    </row>
    <row r="587" spans="1:86" ht="10.5" customHeight="1">
      <c r="A587" s="12" t="s">
        <v>221</v>
      </c>
      <c r="B587" s="20">
        <v>36215</v>
      </c>
      <c r="C587" s="70">
        <v>9904121</v>
      </c>
      <c r="D587" s="21" t="s">
        <v>118</v>
      </c>
      <c r="E587" s="13"/>
      <c r="F587" s="12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2"/>
      <c r="U587" s="12"/>
      <c r="V587" s="13"/>
      <c r="W587" s="12"/>
      <c r="X587" s="12"/>
      <c r="Y587" s="13"/>
      <c r="Z587" s="13"/>
      <c r="AA587" s="12"/>
      <c r="AB587" s="12"/>
      <c r="AC587" s="12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2"/>
      <c r="AO587" s="13"/>
      <c r="AP587" s="12"/>
      <c r="AQ587" s="12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>
        <v>0.6</v>
      </c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50">
        <f t="shared" si="74"/>
        <v>0.6</v>
      </c>
      <c r="BT587" s="57">
        <f t="shared" si="75"/>
        <v>1</v>
      </c>
      <c r="BU587" s="13"/>
      <c r="BV587" s="13"/>
      <c r="BW587" s="13"/>
      <c r="BX587" s="13"/>
      <c r="BY587" s="13"/>
      <c r="BZ587" s="13"/>
      <c r="CA587" s="12"/>
      <c r="CB587" s="13"/>
      <c r="CC587" s="13"/>
      <c r="CD587" s="13"/>
      <c r="CE587" s="13"/>
      <c r="CF587" s="13"/>
      <c r="CG587" s="4"/>
      <c r="CH587" s="4"/>
    </row>
    <row r="588" spans="1:107" ht="10.5" customHeight="1">
      <c r="A588" s="12" t="s">
        <v>221</v>
      </c>
      <c r="B588" s="20">
        <v>36362</v>
      </c>
      <c r="C588" s="70">
        <v>9924007</v>
      </c>
      <c r="D588" s="21" t="s">
        <v>118</v>
      </c>
      <c r="E588" s="13"/>
      <c r="F588" s="12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2"/>
      <c r="U588" s="12"/>
      <c r="V588" s="13">
        <v>0.1</v>
      </c>
      <c r="W588" s="12"/>
      <c r="X588" s="12"/>
      <c r="Y588" s="13"/>
      <c r="Z588" s="13"/>
      <c r="AA588" s="12"/>
      <c r="AB588" s="12"/>
      <c r="AC588" s="12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2"/>
      <c r="AO588" s="13"/>
      <c r="AP588" s="12"/>
      <c r="AQ588" s="12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50">
        <f>IF(COUNTA(A588)=1,IF(SUM(E588:BR588)=0,"ND",SUM(E588:BR588))," ")</f>
        <v>0.1</v>
      </c>
      <c r="BT588" s="57">
        <f>COUNTA(E588:BR588)</f>
        <v>1</v>
      </c>
      <c r="BU588" s="13" t="s">
        <v>127</v>
      </c>
      <c r="BV588" s="13"/>
      <c r="BW588" s="13" t="s">
        <v>124</v>
      </c>
      <c r="BX588" s="13" t="s">
        <v>125</v>
      </c>
      <c r="BY588" s="13" t="s">
        <v>126</v>
      </c>
      <c r="BZ588" s="13"/>
      <c r="CA588" s="13" t="s">
        <v>128</v>
      </c>
      <c r="CB588" s="13" t="s">
        <v>127</v>
      </c>
      <c r="CC588" s="13" t="s">
        <v>129</v>
      </c>
      <c r="CD588" s="13" t="s">
        <v>128</v>
      </c>
      <c r="CE588" s="13"/>
      <c r="CF588" s="13" t="s">
        <v>129</v>
      </c>
      <c r="CG588" s="4"/>
      <c r="CH588" s="4"/>
      <c r="CS588" s="6" t="s">
        <v>126</v>
      </c>
      <c r="CT588" s="6" t="s">
        <v>127</v>
      </c>
      <c r="CU588" s="6" t="s">
        <v>223</v>
      </c>
      <c r="CV588" s="6">
        <v>1.3</v>
      </c>
      <c r="CW588" s="6" t="s">
        <v>141</v>
      </c>
      <c r="DA588" s="6" t="s">
        <v>130</v>
      </c>
      <c r="DC588" s="6" t="s">
        <v>128</v>
      </c>
    </row>
    <row r="589" spans="1:86" ht="10.5" customHeight="1">
      <c r="A589" s="12" t="s">
        <v>221</v>
      </c>
      <c r="B589" s="20">
        <v>36487</v>
      </c>
      <c r="C589" s="70">
        <v>9940900</v>
      </c>
      <c r="D589" s="21" t="s">
        <v>118</v>
      </c>
      <c r="E589" s="13"/>
      <c r="F589" s="12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2"/>
      <c r="U589" s="12"/>
      <c r="V589" s="13"/>
      <c r="W589" s="12"/>
      <c r="X589" s="12"/>
      <c r="Y589" s="13"/>
      <c r="Z589" s="13"/>
      <c r="AA589" s="12"/>
      <c r="AB589" s="12"/>
      <c r="AC589" s="12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2"/>
      <c r="AO589" s="13"/>
      <c r="AP589" s="12"/>
      <c r="AQ589" s="12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50" t="str">
        <f>IF(COUNTA(A589)=1,IF(SUM(E589:BR589)=0,"ND",SUM(E589:BR589))," ")</f>
        <v>ND</v>
      </c>
      <c r="BT589" s="57">
        <f>COUNTA(E589:BR589)</f>
        <v>0</v>
      </c>
      <c r="BU589" s="13"/>
      <c r="BV589" s="13"/>
      <c r="BW589" s="13"/>
      <c r="BX589" s="13"/>
      <c r="BY589" s="13"/>
      <c r="BZ589" s="13"/>
      <c r="CA589" s="12"/>
      <c r="CB589" s="13"/>
      <c r="CC589" s="13"/>
      <c r="CD589" s="13"/>
      <c r="CE589" s="13"/>
      <c r="CF589" s="13"/>
      <c r="CG589" s="4"/>
      <c r="CH589" s="4"/>
    </row>
    <row r="590" spans="1:86" ht="10.5" customHeight="1">
      <c r="A590" s="12" t="s">
        <v>221</v>
      </c>
      <c r="B590" s="20">
        <v>36663</v>
      </c>
      <c r="C590" s="70">
        <v>200012213</v>
      </c>
      <c r="D590" s="21" t="s">
        <v>118</v>
      </c>
      <c r="E590" s="13"/>
      <c r="F590" s="12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2"/>
      <c r="U590" s="12"/>
      <c r="V590" s="13"/>
      <c r="W590" s="12"/>
      <c r="X590" s="12"/>
      <c r="Y590" s="13"/>
      <c r="Z590" s="13"/>
      <c r="AA590" s="12"/>
      <c r="AB590" s="12"/>
      <c r="AC590" s="12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2"/>
      <c r="AO590" s="13"/>
      <c r="AP590" s="12"/>
      <c r="AQ590" s="12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>
        <v>1.3</v>
      </c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50">
        <f>IF(COUNTA(A590)=1,IF(SUM(E590:BR590)=0,"ND",SUM(E590:BR590))," ")</f>
        <v>1.3</v>
      </c>
      <c r="BT590" s="57">
        <f>COUNTA(E590:BR590)</f>
        <v>1</v>
      </c>
      <c r="BU590" s="13"/>
      <c r="BV590" s="13"/>
      <c r="BW590" s="13"/>
      <c r="BX590" s="13"/>
      <c r="BY590" s="13"/>
      <c r="BZ590" s="13"/>
      <c r="CA590" s="12"/>
      <c r="CB590" s="13"/>
      <c r="CC590" s="13"/>
      <c r="CD590" s="13"/>
      <c r="CE590" s="13"/>
      <c r="CF590" s="13"/>
      <c r="CG590" s="4"/>
      <c r="CH590" s="4"/>
    </row>
    <row r="591" spans="1:86" ht="10.5" customHeight="1">
      <c r="A591" s="12" t="s">
        <v>221</v>
      </c>
      <c r="B591" s="20">
        <v>36724</v>
      </c>
      <c r="C591" s="70">
        <v>200022091</v>
      </c>
      <c r="D591" s="21"/>
      <c r="E591" s="13"/>
      <c r="F591" s="12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2"/>
      <c r="U591" s="12"/>
      <c r="V591" s="13"/>
      <c r="W591" s="12"/>
      <c r="X591" s="12"/>
      <c r="Y591" s="13"/>
      <c r="Z591" s="13"/>
      <c r="AA591" s="12"/>
      <c r="AB591" s="12"/>
      <c r="AC591" s="12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2"/>
      <c r="AO591" s="13"/>
      <c r="AP591" s="12"/>
      <c r="AQ591" s="12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50" t="str">
        <f>IF(COUNTA(A591)=1,IF(SUM(E591:BR591)=0,"ND",SUM(E591:BR591))," ")</f>
        <v>ND</v>
      </c>
      <c r="BT591" s="57">
        <f>COUNTA(E591:BR591)</f>
        <v>0</v>
      </c>
      <c r="BU591" s="13"/>
      <c r="BV591" s="13"/>
      <c r="BW591" s="13"/>
      <c r="BX591" s="13"/>
      <c r="BY591" s="13"/>
      <c r="BZ591" s="13"/>
      <c r="CA591" s="12"/>
      <c r="CB591" s="13"/>
      <c r="CC591" s="13"/>
      <c r="CD591" s="13"/>
      <c r="CE591" s="13"/>
      <c r="CF591" s="13"/>
      <c r="CG591" s="4"/>
      <c r="CH591" s="4"/>
    </row>
    <row r="592" spans="1:86" ht="10.5" customHeight="1">
      <c r="A592" s="12" t="s">
        <v>221</v>
      </c>
      <c r="B592" s="20">
        <v>36798</v>
      </c>
      <c r="C592" s="70">
        <v>200031872</v>
      </c>
      <c r="D592" s="21"/>
      <c r="E592" s="13"/>
      <c r="F592" s="12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2"/>
      <c r="U592" s="12"/>
      <c r="V592" s="13"/>
      <c r="W592" s="12"/>
      <c r="X592" s="12"/>
      <c r="Y592" s="13"/>
      <c r="Z592" s="13"/>
      <c r="AA592" s="12"/>
      <c r="AB592" s="12"/>
      <c r="AC592" s="12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2"/>
      <c r="AO592" s="13"/>
      <c r="AP592" s="12"/>
      <c r="AQ592" s="12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50" t="str">
        <f>IF(COUNTA(A592)=1,IF(SUM(E592:BR592)=0,"ND",SUM(E592:BR592))," ")</f>
        <v>ND</v>
      </c>
      <c r="BT592" s="57">
        <f>COUNTA(E592:BR592)</f>
        <v>0</v>
      </c>
      <c r="BU592" s="13"/>
      <c r="BV592" s="13"/>
      <c r="BW592" s="13"/>
      <c r="BX592" s="13"/>
      <c r="BY592" s="13"/>
      <c r="BZ592" s="13"/>
      <c r="CA592" s="12"/>
      <c r="CB592" s="13"/>
      <c r="CC592" s="13"/>
      <c r="CD592" s="13"/>
      <c r="CE592" s="13"/>
      <c r="CF592" s="13"/>
      <c r="CG592" s="4"/>
      <c r="CH592" s="4"/>
    </row>
    <row r="593" spans="1:86" ht="10.5" customHeight="1">
      <c r="A593" s="12"/>
      <c r="B593" s="20"/>
      <c r="C593" s="70"/>
      <c r="D593" s="21"/>
      <c r="E593" s="13"/>
      <c r="F593" s="12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2"/>
      <c r="U593" s="12"/>
      <c r="V593" s="13"/>
      <c r="W593" s="12"/>
      <c r="X593" s="12"/>
      <c r="Y593" s="13"/>
      <c r="Z593" s="13"/>
      <c r="AA593" s="12"/>
      <c r="AB593" s="12"/>
      <c r="AC593" s="12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2"/>
      <c r="AO593" s="13"/>
      <c r="AP593" s="12"/>
      <c r="AQ593" s="12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50" t="str">
        <f t="shared" si="74"/>
        <v> </v>
      </c>
      <c r="BU593" s="13"/>
      <c r="BV593" s="13"/>
      <c r="BW593" s="13"/>
      <c r="BX593" s="13"/>
      <c r="BY593" s="13"/>
      <c r="BZ593" s="13"/>
      <c r="CA593" s="12"/>
      <c r="CB593" s="13"/>
      <c r="CC593" s="13"/>
      <c r="CD593" s="13"/>
      <c r="CE593" s="13"/>
      <c r="CF593" s="13"/>
      <c r="CG593" s="4"/>
      <c r="CH593" s="4"/>
    </row>
    <row r="594" spans="1:86" ht="10.5" customHeight="1">
      <c r="A594" s="12" t="s">
        <v>224</v>
      </c>
      <c r="B594" s="20">
        <v>33937</v>
      </c>
      <c r="C594" s="70"/>
      <c r="D594" s="21"/>
      <c r="E594" s="13"/>
      <c r="F594" s="12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2"/>
      <c r="U594" s="12"/>
      <c r="V594" s="13"/>
      <c r="W594" s="12"/>
      <c r="X594" s="12"/>
      <c r="Y594" s="13"/>
      <c r="Z594" s="13"/>
      <c r="AA594" s="12"/>
      <c r="AB594" s="12"/>
      <c r="AC594" s="12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2"/>
      <c r="AO594" s="13"/>
      <c r="AP594" s="12"/>
      <c r="AQ594" s="12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>
        <v>4</v>
      </c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50">
        <f t="shared" si="74"/>
        <v>4</v>
      </c>
      <c r="BT594" s="57">
        <f t="shared" si="75"/>
        <v>1</v>
      </c>
      <c r="BU594" s="13"/>
      <c r="BV594" s="13"/>
      <c r="BW594" s="13"/>
      <c r="BX594" s="13"/>
      <c r="BY594" s="13"/>
      <c r="BZ594" s="13"/>
      <c r="CA594" s="12"/>
      <c r="CB594" s="13"/>
      <c r="CC594" s="13"/>
      <c r="CD594" s="13"/>
      <c r="CE594" s="13"/>
      <c r="CF594" s="13"/>
      <c r="CG594" s="4"/>
      <c r="CH594" s="4"/>
    </row>
    <row r="595" spans="1:86" ht="10.5" customHeight="1">
      <c r="A595" s="12" t="s">
        <v>224</v>
      </c>
      <c r="B595" s="20">
        <v>34449</v>
      </c>
      <c r="C595" s="70"/>
      <c r="D595" s="21"/>
      <c r="E595" s="13"/>
      <c r="F595" s="12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2"/>
      <c r="U595" s="12"/>
      <c r="V595" s="13"/>
      <c r="W595" s="12"/>
      <c r="X595" s="12"/>
      <c r="Y595" s="13"/>
      <c r="Z595" s="13"/>
      <c r="AA595" s="12"/>
      <c r="AB595" s="12"/>
      <c r="AC595" s="12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2"/>
      <c r="AO595" s="13"/>
      <c r="AP595" s="12"/>
      <c r="AQ595" s="12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>
        <v>2</v>
      </c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50">
        <f t="shared" si="74"/>
        <v>2</v>
      </c>
      <c r="BT595" s="57">
        <f t="shared" si="75"/>
        <v>1</v>
      </c>
      <c r="BU595" s="13"/>
      <c r="BV595" s="13"/>
      <c r="BW595" s="13"/>
      <c r="BX595" s="13"/>
      <c r="BY595" s="13"/>
      <c r="BZ595" s="13"/>
      <c r="CA595" s="12"/>
      <c r="CB595" s="13"/>
      <c r="CC595" s="13"/>
      <c r="CD595" s="13"/>
      <c r="CE595" s="13"/>
      <c r="CF595" s="13"/>
      <c r="CG595" s="4"/>
      <c r="CH595" s="4"/>
    </row>
    <row r="596" spans="1:86" ht="10.5" customHeight="1">
      <c r="A596" s="12"/>
      <c r="B596" s="20"/>
      <c r="C596" s="70"/>
      <c r="D596" s="21"/>
      <c r="E596" s="13"/>
      <c r="F596" s="12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2"/>
      <c r="U596" s="12"/>
      <c r="V596" s="13"/>
      <c r="W596" s="12"/>
      <c r="X596" s="12"/>
      <c r="Y596" s="13"/>
      <c r="Z596" s="13"/>
      <c r="AA596" s="12"/>
      <c r="AB596" s="12"/>
      <c r="AC596" s="12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2"/>
      <c r="AO596" s="13"/>
      <c r="AP596" s="12"/>
      <c r="AQ596" s="12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50" t="str">
        <f t="shared" si="74"/>
        <v> </v>
      </c>
      <c r="BU596" s="13"/>
      <c r="BV596" s="13"/>
      <c r="BW596" s="13"/>
      <c r="BX596" s="13"/>
      <c r="BY596" s="13"/>
      <c r="BZ596" s="13"/>
      <c r="CA596" s="12"/>
      <c r="CB596" s="13"/>
      <c r="CC596" s="13"/>
      <c r="CD596" s="13"/>
      <c r="CE596" s="13"/>
      <c r="CF596" s="13"/>
      <c r="CG596" s="4" t="str">
        <f>IF(COUNTA(CI596)=1,+CH596-CI596," ")</f>
        <v> </v>
      </c>
      <c r="CH596" s="4" t="str">
        <f>IF(COUNTA(CI596)=1,1000," ")</f>
        <v> </v>
      </c>
    </row>
    <row r="597" spans="1:84" ht="10.5" customHeight="1">
      <c r="A597" s="14" t="s">
        <v>225</v>
      </c>
      <c r="E597" s="7">
        <f aca="true" t="shared" si="76" ref="E597:L597">(MAXA(E$6:E$596))</f>
        <v>1200</v>
      </c>
      <c r="F597" s="7">
        <f t="shared" si="76"/>
        <v>0</v>
      </c>
      <c r="G597" s="7">
        <f t="shared" si="76"/>
        <v>0</v>
      </c>
      <c r="H597" s="7">
        <f t="shared" si="76"/>
        <v>260</v>
      </c>
      <c r="I597" s="7">
        <f t="shared" si="76"/>
        <v>0</v>
      </c>
      <c r="J597" s="7">
        <f t="shared" si="76"/>
        <v>0</v>
      </c>
      <c r="K597" s="7">
        <f t="shared" si="76"/>
        <v>0</v>
      </c>
      <c r="L597" s="7">
        <f t="shared" si="76"/>
        <v>90</v>
      </c>
      <c r="M597" s="7"/>
      <c r="N597" s="7"/>
      <c r="O597" s="7"/>
      <c r="P597" s="7">
        <f aca="true" t="shared" si="77" ref="P597:W597">(MAXA(P$6:P$596))</f>
        <v>12</v>
      </c>
      <c r="Q597" s="7">
        <f t="shared" si="77"/>
        <v>0</v>
      </c>
      <c r="R597" s="7">
        <f t="shared" si="77"/>
        <v>6.1</v>
      </c>
      <c r="S597" s="7">
        <f t="shared" si="77"/>
        <v>0</v>
      </c>
      <c r="T597" s="7">
        <f t="shared" si="77"/>
        <v>1600</v>
      </c>
      <c r="U597" s="7">
        <f t="shared" si="77"/>
        <v>0</v>
      </c>
      <c r="V597" s="7">
        <f t="shared" si="77"/>
        <v>0.5</v>
      </c>
      <c r="W597" s="7">
        <f t="shared" si="77"/>
        <v>74</v>
      </c>
      <c r="X597" s="7"/>
      <c r="Y597" s="7">
        <f aca="true" t="shared" si="78" ref="Y597:AK597">(MAXA(Y$6:Y$596))</f>
        <v>0</v>
      </c>
      <c r="Z597" s="7">
        <f t="shared" si="78"/>
        <v>0</v>
      </c>
      <c r="AA597" s="7">
        <f t="shared" si="78"/>
        <v>0</v>
      </c>
      <c r="AB597" s="7">
        <f t="shared" si="78"/>
        <v>0</v>
      </c>
      <c r="AC597" s="7">
        <f t="shared" si="78"/>
        <v>0</v>
      </c>
      <c r="AD597" s="7">
        <f t="shared" si="78"/>
        <v>0.5</v>
      </c>
      <c r="AE597" s="7">
        <f t="shared" si="78"/>
        <v>0.1</v>
      </c>
      <c r="AF597" s="7">
        <f t="shared" si="78"/>
        <v>5.1</v>
      </c>
      <c r="AG597" s="7">
        <f t="shared" si="78"/>
        <v>24</v>
      </c>
      <c r="AH597" s="7">
        <f t="shared" si="78"/>
        <v>96</v>
      </c>
      <c r="AI597" s="7">
        <f t="shared" si="78"/>
        <v>23</v>
      </c>
      <c r="AJ597" s="7">
        <f t="shared" si="78"/>
        <v>0</v>
      </c>
      <c r="AK597" s="7">
        <f t="shared" si="78"/>
        <v>99</v>
      </c>
      <c r="AL597" s="7">
        <f aca="true" t="shared" si="79" ref="AL597:AU597">(MAXA(AL$6:AL$596))</f>
        <v>7</v>
      </c>
      <c r="AM597" s="7">
        <f>(MAXA(AM$6:AM$596))</f>
        <v>200</v>
      </c>
      <c r="AN597" s="7">
        <f t="shared" si="79"/>
        <v>1.5</v>
      </c>
      <c r="AO597" s="7">
        <f t="shared" si="79"/>
        <v>5</v>
      </c>
      <c r="AP597" s="7">
        <f t="shared" si="79"/>
        <v>0</v>
      </c>
      <c r="AQ597" s="7">
        <f t="shared" si="79"/>
        <v>0</v>
      </c>
      <c r="AR597" s="7">
        <f t="shared" si="79"/>
        <v>0</v>
      </c>
      <c r="AS597" s="7">
        <f t="shared" si="79"/>
        <v>0</v>
      </c>
      <c r="AT597" s="7">
        <f t="shared" si="79"/>
        <v>88</v>
      </c>
      <c r="AU597" s="7">
        <f t="shared" si="79"/>
        <v>140</v>
      </c>
      <c r="AV597" s="7"/>
      <c r="AW597" s="7"/>
      <c r="AX597" s="7">
        <f>(MAXA(AX$6:AX$596))</f>
        <v>160</v>
      </c>
      <c r="AY597" s="7">
        <f>(MAXA(AY$6:AY$596))</f>
        <v>94</v>
      </c>
      <c r="AZ597" s="7"/>
      <c r="BA597" s="7">
        <f>(MAXA(BA$6:BA$596))</f>
        <v>32</v>
      </c>
      <c r="BB597" s="7">
        <f>(MAXA(BB$6:BB$596))</f>
        <v>33</v>
      </c>
      <c r="BC597" s="7"/>
      <c r="BD597" s="7">
        <f aca="true" t="shared" si="80" ref="BD597:BK597">(MAXA(BD$6:BD$596))</f>
        <v>0</v>
      </c>
      <c r="BE597" s="7">
        <f t="shared" si="80"/>
        <v>0</v>
      </c>
      <c r="BF597" s="7">
        <f t="shared" si="80"/>
        <v>0</v>
      </c>
      <c r="BG597" s="7">
        <f t="shared" si="80"/>
        <v>650</v>
      </c>
      <c r="BH597" s="7">
        <f t="shared" si="80"/>
        <v>320</v>
      </c>
      <c r="BI597" s="7">
        <f t="shared" si="80"/>
        <v>3</v>
      </c>
      <c r="BJ597" s="7">
        <f t="shared" si="80"/>
        <v>0</v>
      </c>
      <c r="BK597" s="7">
        <f t="shared" si="80"/>
        <v>6</v>
      </c>
      <c r="BL597" s="7">
        <f>(MAXA(BL$6:BL$596))</f>
        <v>0</v>
      </c>
      <c r="BM597" s="7">
        <f>(MAXA(BM$6:BM$596))</f>
        <v>0</v>
      </c>
      <c r="BN597" s="7">
        <f>(MAXA(BN$6:BN$596))</f>
        <v>0</v>
      </c>
      <c r="BO597" s="7"/>
      <c r="BP597" s="7"/>
      <c r="BQ597" s="7">
        <f>(MAXA(BQ$6:BQ$596))</f>
        <v>546</v>
      </c>
      <c r="BR597" s="7">
        <f>(MAXA(BR$6:BR$596))</f>
        <v>108</v>
      </c>
      <c r="BS597" s="52">
        <f>(MAXA(BS$6:BS$596))</f>
        <v>1642</v>
      </c>
      <c r="BT597" s="59"/>
      <c r="BU597" s="7">
        <f>(MAXA(BU$6:BU$596))</f>
        <v>235</v>
      </c>
      <c r="BV597" s="7"/>
      <c r="BW597" s="7">
        <f aca="true" t="shared" si="81" ref="BW597:CC597">(MAXA(BW$6:BW$596))</f>
        <v>5.7</v>
      </c>
      <c r="BX597" s="7">
        <f t="shared" si="81"/>
        <v>1100</v>
      </c>
      <c r="BY597" s="7">
        <f t="shared" si="81"/>
        <v>1400</v>
      </c>
      <c r="BZ597" s="7"/>
      <c r="CA597" s="7">
        <f t="shared" si="81"/>
        <v>710</v>
      </c>
      <c r="CB597" s="7">
        <f t="shared" si="81"/>
        <v>260</v>
      </c>
      <c r="CC597" s="7">
        <f t="shared" si="81"/>
        <v>38</v>
      </c>
      <c r="CD597" s="7">
        <f>(MAXA(CD$6:CD$596))</f>
        <v>0.83</v>
      </c>
      <c r="CE597" s="7"/>
      <c r="CF597" s="7">
        <f>(MAXA(CF$6:CF$596))</f>
        <v>4.5</v>
      </c>
    </row>
    <row r="598" ht="10.5" customHeight="1">
      <c r="A598" s="15"/>
    </row>
    <row r="599" spans="1:84" ht="10.5" customHeight="1">
      <c r="A599" s="15" t="s">
        <v>226</v>
      </c>
      <c r="E599" s="7" t="str">
        <f aca="true" t="array" ref="E599">IF(COUNTA(E3)=1,SUM(IF(E$6:E$596&gt;E3,1,0))," ")</f>
        <v> </v>
      </c>
      <c r="F599" s="7"/>
      <c r="G599" s="7">
        <f aca="true" t="array" ref="G599">IF(COUNTA(G3)=1,SUM(IF(G$6:G$596&gt;G3,1,0))," ")</f>
        <v>0</v>
      </c>
      <c r="H599" s="7">
        <f aca="true" t="array" ref="H599">IF(COUNTA(H3)=1,SUM(IF(H$6:H$596&gt;H3,1,0))," ")</f>
        <v>54</v>
      </c>
      <c r="I599" s="7" t="str">
        <f aca="true" t="array" ref="I599">IF(COUNTA(I3)=1,SUM(IF(I$6:I$596&gt;I3,1,0))," ")</f>
        <v> </v>
      </c>
      <c r="J599" s="7" t="str">
        <f aca="true" t="array" ref="J599">IF(COUNTA(J3)=1,SUM(IF(J$6:J$596&gt;J3,1,0))," ")</f>
        <v> </v>
      </c>
      <c r="K599" s="7" t="str">
        <f aca="true" t="array" ref="K599">IF(COUNTA(K3)=1,SUM(IF(K$6:K$596&gt;K3,1,0))," ")</f>
        <v> </v>
      </c>
      <c r="L599" s="7"/>
      <c r="M599" s="7"/>
      <c r="N599" s="7"/>
      <c r="O599" s="7"/>
      <c r="P599" s="7"/>
      <c r="Q599" s="7">
        <f aca="true" t="array" ref="Q599">IF(COUNTA(Q3)=1,SUM(IF(Q$6:Q$596&gt;Q3,1,0))," ")</f>
        <v>0</v>
      </c>
      <c r="R599" s="7">
        <f aca="true" t="array" ref="R599">IF(COUNTA(R3)=1,SUM(IF(R$6:R$596&gt;R3,1,0))," ")</f>
        <v>0</v>
      </c>
      <c r="S599" s="7" t="str">
        <f aca="true" t="array" ref="S599">IF(COUNTA(S3)=1,SUM(IF(S$6:S$596&gt;S3,1,0))," ")</f>
        <v> </v>
      </c>
      <c r="T599" s="7" t="str">
        <f aca="true" t="array" ref="T599">IF(COUNTA(T3)=1,SUM(IF(T$6:T$596&gt;T3,1,0))," ")</f>
        <v> </v>
      </c>
      <c r="U599" s="7" t="str">
        <f aca="true" t="array" ref="U599">IF(COUNTA(U3)=1,SUM(IF(U$6:U$596&gt;U3,1,0))," ")</f>
        <v> </v>
      </c>
      <c r="V599" s="7">
        <f aca="true" t="array" ref="V599">IF(COUNTA(V3)=1,SUM(IF(V$6:V$596&gt;V3,1,0))," ")</f>
        <v>0</v>
      </c>
      <c r="W599" s="7" t="str">
        <f aca="true" t="array" ref="W599">IF(COUNTA(W3)=1,SUM(IF(W$6:W$596&gt;W3,1,0))," ")</f>
        <v> </v>
      </c>
      <c r="X599" s="7"/>
      <c r="Y599" s="7" t="str">
        <f aca="true" t="array" ref="Y599">IF(COUNTA(Y3)=1,SUM(IF(Y$6:Y$596&gt;Y3,1,0))," ")</f>
        <v> </v>
      </c>
      <c r="Z599" s="7">
        <f aca="true" t="array" ref="Z599">IF(COUNTA(Z3)=1,SUM(IF(Z$6:Z$596&gt;Z3,1,0))," ")</f>
        <v>0</v>
      </c>
      <c r="AA599" s="7" t="str">
        <f aca="true" t="array" ref="AA599">IF(COUNTA(AA3)=1,SUM(IF(AA$6:AA$596&gt;AA3,1,0))," ")</f>
        <v> </v>
      </c>
      <c r="AB599" s="7" t="str">
        <f aca="true" t="array" ref="AB599">IF(COUNTA(AB3)=1,SUM(IF(AB$6:AB$596&gt;AB3,1,0))," ")</f>
        <v> </v>
      </c>
      <c r="AC599" s="7" t="str">
        <f aca="true" t="array" ref="AC599">IF(COUNTA(AC3)=1,SUM(IF(AC$6:AC$596&gt;AC3,1,0))," ")</f>
        <v> </v>
      </c>
      <c r="AD599" s="7">
        <f aca="true" t="array" ref="AD599">IF(COUNTA(AD3)=1,SUM(IF(AD$6:AD$596&gt;AD3,1,0))," ")</f>
        <v>0</v>
      </c>
      <c r="AE599" s="7">
        <f aca="true" t="array" ref="AE599">IF(COUNTA(AE3)=1,SUM(IF(AE$6:AE$596&gt;AE3,1,0))," ")</f>
        <v>0</v>
      </c>
      <c r="AF599" s="7">
        <f aca="true" t="array" ref="AF599">IF(COUNTA(AF3)=1,SUM(IF(AF$6:AF$596&gt;AF3,1,0))," ")</f>
        <v>0</v>
      </c>
      <c r="AG599" s="7" t="str">
        <f aca="true" t="array" ref="AG599">IF(COUNTA(AG3)=1,SUM(IF(AG$6:AG$596&gt;AG3,1,0))," ")</f>
        <v> </v>
      </c>
      <c r="AH599" s="7" t="str">
        <f aca="true" t="array" ref="AH599">IF(COUNTA(AH3)=1,SUM(IF(AH$6:AH$596&gt;AH3,1,0))," ")</f>
        <v> </v>
      </c>
      <c r="AI599" s="7">
        <f aca="true" t="array" ref="AI599">IF(COUNTA(AI3)=1,SUM(IF(AI$6:AI$596&gt;AI3,1,0))," ")</f>
        <v>17</v>
      </c>
      <c r="AJ599" s="7">
        <f aca="true" t="array" ref="AJ599">IF(COUNTA(AJ3)=1,SUM(IF(AJ$6:AJ$596&gt;AJ3,1,0))," ")</f>
        <v>0</v>
      </c>
      <c r="AK599" s="7">
        <f aca="true" t="array" ref="AK599">IF(COUNTA(AK3)=1,SUM(IF(AK$6:AK$596&gt;AK3,1,0))," ")</f>
        <v>2</v>
      </c>
      <c r="AL599" s="7">
        <f aca="true" t="array" ref="AL599">IF(COUNTA(AL3)=1,SUM(IF(AL$6:AL$596&gt;AL3,1,0))," ")</f>
        <v>0</v>
      </c>
      <c r="AM599" s="7"/>
      <c r="AN599" s="7" t="str">
        <f aca="true" t="array" ref="AN599">IF(COUNTA(AN3)=1,SUM(IF(AN$6:AN$596&gt;AN3,1,0))," ")</f>
        <v> </v>
      </c>
      <c r="AO599" s="7">
        <f aca="true" t="array" ref="AO599">IF(COUNTA(AO3)=1,SUM(IF(AO$6:AO$596&gt;AO3,1,0))," ")</f>
        <v>1</v>
      </c>
      <c r="AP599" s="7" t="str">
        <f aca="true" t="array" ref="AP599">IF(COUNTA(AP3)=1,SUM(IF(AP$6:AP$596&gt;AP3,1,0))," ")</f>
        <v> </v>
      </c>
      <c r="AQ599" s="7" t="str">
        <f aca="true" t="array" ref="AQ599">IF(COUNTA(AQ3)=1,SUM(IF(AQ$6:AQ$596&gt;AQ3,1,0))," ")</f>
        <v> </v>
      </c>
      <c r="AR599" s="7" t="str">
        <f aca="true" t="array" ref="AR599">IF(COUNTA(AR3)=1,SUM(IF(AR$6:AR$596&gt;AR3,1,0))," ")</f>
        <v> </v>
      </c>
      <c r="AS599" s="7" t="str">
        <f aca="true" t="array" ref="AS599">IF(COUNTA(AS3)=1,SUM(IF(AS$6:AS$596&gt;AS3,1,0))," ")</f>
        <v> </v>
      </c>
      <c r="AT599" s="7">
        <f aca="true" t="array" ref="AT599">IF(COUNTA(AT3)=1,SUM(IF(AT$6:AT$596&gt;AT3,1,0))," ")</f>
        <v>0</v>
      </c>
      <c r="AU599" s="7" t="str">
        <f aca="true" t="array" ref="AU599">IF(COUNTA(AU3)=1,SUM(IF(AU$6:AU$596&gt;AU3,1,0))," ")</f>
        <v> </v>
      </c>
      <c r="AV599" s="7"/>
      <c r="AW599" s="7"/>
      <c r="AX599" s="7">
        <f aca="true" t="array" ref="AX599">IF(COUNTA(AX3)=1,SUM(IF(AX$6:AX$596&gt;AX3,1,0))," ")</f>
        <v>3</v>
      </c>
      <c r="AY599" s="7" t="str">
        <f aca="true" t="array" ref="AY599">IF(COUNTA(AY3)=1,SUM(IF(AY$6:AY$596&gt;AY3,1,0))," ")</f>
        <v> </v>
      </c>
      <c r="AZ599" s="7"/>
      <c r="BA599" s="7">
        <f aca="true" t="array" ref="BA599">IF(COUNTA(BA3)=1,SUM(IF(BA$6:BA$596&gt;BA3,1,0))," ")</f>
        <v>8</v>
      </c>
      <c r="BB599" s="7"/>
      <c r="BC599" s="7"/>
      <c r="BD599" s="7" t="str">
        <f aca="true" t="array" ref="BD599">IF(COUNTA(BD3)=1,SUM(IF(BD$6:BD$596&gt;BD3,1,0))," ")</f>
        <v> </v>
      </c>
      <c r="BE599" s="7">
        <f aca="true" t="array" ref="BE599">IF(COUNTA(BE3)=1,SUM(IF(BE$6:BE$596&gt;BE3,1,0))," ")</f>
        <v>0</v>
      </c>
      <c r="BF599" s="7">
        <f aca="true" t="array" ref="BF599">IF(COUNTA(BF3)=1,SUM(IF(BF$6:BF$596&gt;BF3,1,0))," ")</f>
        <v>0</v>
      </c>
      <c r="BG599" s="7" t="str">
        <f aca="true" t="array" ref="BG599">IF(COUNTA(BG3)=1,SUM(IF(BG$6:BG$596&gt;BG3,1,0))," ")</f>
        <v> </v>
      </c>
      <c r="BH599" s="7">
        <f aca="true" t="array" ref="BH599">IF(COUNTA(BH3)=1,SUM(IF(BH$6:BH$596&gt;BH3,1,0))," ")</f>
        <v>0</v>
      </c>
      <c r="BI599" s="7">
        <f aca="true" t="array" ref="BI599">IF(COUNTA(BI3)=1,SUM(IF(BI$6:BI$596&gt;BI3,1,0))," ")</f>
        <v>0</v>
      </c>
      <c r="BJ599" s="7">
        <f aca="true" t="array" ref="BJ599">IF(COUNTA(BJ3)=1,SUM(IF(BJ$6:BJ$596&gt;BJ3,1,0))," ")</f>
        <v>0</v>
      </c>
      <c r="BK599" s="7" t="str">
        <f aca="true" t="array" ref="BK599">IF(COUNTA(BK3)=1,SUM(IF(BK$6:BK$596&gt;BK3,1,0))," ")</f>
        <v> </v>
      </c>
      <c r="BL599" s="7" t="str">
        <f aca="true" t="array" ref="BL599">IF(COUNTA(BL3)=1,SUM(IF(BL$6:BL$596&gt;BL3,1,0))," ")</f>
        <v> </v>
      </c>
      <c r="BM599" s="7" t="str">
        <f aca="true" t="array" ref="BM599">IF(COUNTA(BM3)=1,SUM(IF(BM$6:BM$596&gt;BM3,1,0))," ")</f>
        <v> </v>
      </c>
      <c r="BN599" s="7" t="str">
        <f aca="true" t="array" ref="BN599">IF(COUNTA(BN3)=1,SUM(IF(BN$6:BN$596&gt;BN3,1,0))," ")</f>
        <v> </v>
      </c>
      <c r="BO599" s="7"/>
      <c r="BP599" s="7"/>
      <c r="BQ599" s="7">
        <f aca="true" t="array" ref="BQ599">IF(COUNTA(BQ3)=1,SUM(IF(BQ$6:BQ$596&gt;BQ3,1,0))," ")</f>
        <v>10</v>
      </c>
      <c r="BR599" s="7">
        <f aca="true" t="array" ref="BR599">IF(COUNTA(BR3)=1,SUM(IF(BR$6:BR$596&gt;BR3,1,0))," ")</f>
        <v>0</v>
      </c>
      <c r="BS599" s="52" t="str">
        <f aca="true" t="array" ref="BS599">IF(COUNTA(BS3)=1,SUM(IF(BS$6:BS$596&gt;BS3,1,0))," ")</f>
        <v> </v>
      </c>
      <c r="BT599" s="59"/>
      <c r="BU599" s="7">
        <f aca="true" t="array" ref="BU599">IF(COUNTA(BU3)=1,SUM(IF(BU$6:BU$596&gt;BU3,1,0))," ")</f>
        <v>95</v>
      </c>
      <c r="BV599" s="7"/>
      <c r="BW599" s="7">
        <f aca="true" t="array" ref="BW599">IF(COUNTA(BW3)=1,SUM(IF(BW$6:BW$596&gt;BW3,1,0))," ")</f>
        <v>5</v>
      </c>
      <c r="BX599" s="7">
        <f aca="true" t="array" ref="BX599">IF(COUNTA(BX3)=1,SUM(IF(BX$6:BX$596&gt;BX3,1,0))," ")</f>
        <v>5</v>
      </c>
      <c r="BY599" s="7">
        <f aca="true" t="array" ref="BY599">IF(COUNTA(BY3)=1,SUM(IF(BY$6:BY$596&gt;BY3,1,0))," ")</f>
        <v>1</v>
      </c>
      <c r="BZ599" s="7"/>
      <c r="CA599" s="7" t="str">
        <f aca="true" t="array" ref="CA599">IF(COUNTA(CA3)=1,SUM(IF(CA$6:CA$596&gt;CA3,1,0))," ")</f>
        <v> </v>
      </c>
      <c r="CB599" s="7">
        <f aca="true" t="array" ref="CB599">IF(COUNTA(CB3)=1,SUM(IF(CB$6:CB$596&gt;CB3,1,0))," ")</f>
        <v>4</v>
      </c>
      <c r="CC599" s="7" t="str">
        <f aca="true" t="array" ref="CC599">IF(COUNTA(CC3)=1,SUM(IF(CC$6:CC$596&gt;CC3,1,0))," ")</f>
        <v> </v>
      </c>
      <c r="CD599" s="7">
        <f aca="true" t="array" ref="CD599">IF(COUNTA(CD3)=1,SUM(IF(CD$6:CD$596&gt;CD3,1,0))," ")</f>
        <v>1</v>
      </c>
      <c r="CE599" s="7"/>
      <c r="CF599" s="7" t="str">
        <f aca="true" t="array" ref="CF599">IF(COUNTA(CF3)=1,SUM(IF(CF$6:CF$596&gt;CF3,1,0))," ")</f>
        <v> </v>
      </c>
    </row>
    <row r="600" spans="1:90" ht="10.5" customHeight="1">
      <c r="A600" s="14" t="s">
        <v>227</v>
      </c>
      <c r="E600" s="7">
        <f aca="true" t="array" ref="E600">IF(COUNTA(E4)=1,SUM(IF(E$6:E$596&gt;E4,1,0))," ")</f>
        <v>1</v>
      </c>
      <c r="F600" s="7"/>
      <c r="G600" s="7">
        <f aca="true" t="array" ref="G600">IF(COUNTA(G4)=1,SUM(IF(G$6:G$596&gt;G4,1,0))," ")</f>
        <v>0</v>
      </c>
      <c r="H600" s="7">
        <f aca="true" t="array" ref="H600">IF(COUNTA(H4)=1,SUM(IF(H$6:H$596&gt;H4,1,0))," ")</f>
        <v>33</v>
      </c>
      <c r="I600" s="7">
        <f aca="true" t="array" ref="I600">IF(COUNTA(I4)=1,SUM(IF(I$6:I$596&gt;I4,1,0))," ")</f>
        <v>0</v>
      </c>
      <c r="J600" s="7">
        <f aca="true" t="array" ref="J600">IF(COUNTA(J4)=1,SUM(IF(J$6:J$596&gt;J4,1,0))," ")</f>
        <v>0</v>
      </c>
      <c r="K600" s="7">
        <f aca="true" t="array" ref="K600">IF(COUNTA(K4)=1,SUM(IF(K$6:K$596&gt;K4,1,0))," ")</f>
        <v>0</v>
      </c>
      <c r="L600" s="7"/>
      <c r="M600" s="7"/>
      <c r="N600" s="7"/>
      <c r="O600" s="7"/>
      <c r="P600" s="7"/>
      <c r="Q600" s="7">
        <f aca="true" t="array" ref="Q600">IF(COUNTA(Q4)=1,SUM(IF(Q$6:Q$596&gt;Q4,1,0))," ")</f>
        <v>0</v>
      </c>
      <c r="R600" s="7">
        <f aca="true" t="array" ref="R600">IF(COUNTA(R4)=1,SUM(IF(R$6:R$596&gt;R4,1,0))," ")</f>
        <v>0</v>
      </c>
      <c r="S600" s="7">
        <f aca="true" t="array" ref="S600">IF(COUNTA(S4)=1,SUM(IF(S$6:S$596&gt;S4,1,0))," ")</f>
        <v>0</v>
      </c>
      <c r="T600" s="7" t="str">
        <f aca="true" t="array" ref="T600">IF(COUNTA(T4)=1,SUM(IF(T$6:T$596&gt;T4,1,0))," ")</f>
        <v> </v>
      </c>
      <c r="U600" s="7" t="str">
        <f aca="true" t="array" ref="U600">IF(COUNTA(U4)=1,SUM(IF(U$6:U$596&gt;U4,1,0))," ")</f>
        <v> </v>
      </c>
      <c r="V600" s="7">
        <f aca="true" t="array" ref="V600">IF(COUNTA(V4)=1,SUM(IF(V$6:V$596&gt;V4,1,0))," ")</f>
        <v>0</v>
      </c>
      <c r="W600" s="7" t="str">
        <f aca="true" t="array" ref="W600">IF(COUNTA(W4)=1,SUM(IF(W$6:W$596&gt;W4,1,0))," ")</f>
        <v> </v>
      </c>
      <c r="X600" s="7"/>
      <c r="Y600" s="7">
        <f aca="true" t="array" ref="Y600">IF(COUNTA(Y4)=1,SUM(IF(Y$6:Y$596&gt;Y4,1,0))," ")</f>
        <v>0</v>
      </c>
      <c r="Z600" s="7">
        <f aca="true" t="array" ref="Z600">IF(COUNTA(Z4)=1,SUM(IF(Z$6:Z$596&gt;Z4,1,0))," ")</f>
        <v>0</v>
      </c>
      <c r="AA600" s="7" t="str">
        <f aca="true" t="array" ref="AA600">IF(COUNTA(AA4)=1,SUM(IF(AA$6:AA$596&gt;AA4,1,0))," ")</f>
        <v> </v>
      </c>
      <c r="AB600" s="7" t="str">
        <f aca="true" t="array" ref="AB600">IF(COUNTA(AB4)=1,SUM(IF(AB$6:AB$596&gt;AB4,1,0))," ")</f>
        <v> </v>
      </c>
      <c r="AC600" s="7" t="str">
        <f aca="true" t="array" ref="AC600">IF(COUNTA(AC4)=1,SUM(IF(AC$6:AC$596&gt;AC4,1,0))," ")</f>
        <v> </v>
      </c>
      <c r="AD600" s="7">
        <f aca="true" t="array" ref="AD600">IF(COUNTA(AD4)=1,SUM(IF(AD$6:AD$596&gt;AD4,1,0))," ")</f>
        <v>0</v>
      </c>
      <c r="AE600" s="7">
        <f aca="true" t="array" ref="AE600">IF(COUNTA(AE4)=1,SUM(IF(AE$6:AE$596&gt;AE4,1,0))," ")</f>
        <v>0</v>
      </c>
      <c r="AF600" s="7">
        <f aca="true" t="array" ref="AF600">IF(COUNTA(AF4)=1,SUM(IF(AF$6:AF$596&gt;AF4,1,0))," ")</f>
        <v>0</v>
      </c>
      <c r="AG600" s="7">
        <f aca="true" t="array" ref="AG600">IF(COUNTA(AG4)=1,SUM(IF(AG$6:AG$596&gt;AG4,1,0))," ")</f>
        <v>0</v>
      </c>
      <c r="AH600" s="7">
        <f aca="true" t="array" ref="AH600">IF(COUNTA(AH4)=1,SUM(IF(AH$6:AH$596&gt;AH4,1,0))," ")</f>
        <v>1</v>
      </c>
      <c r="AI600" s="7">
        <f aca="true" t="array" ref="AI600">IF(COUNTA(AI4)=1,SUM(IF(AI$6:AI$596&gt;AI4,1,0))," ")</f>
        <v>4</v>
      </c>
      <c r="AJ600" s="7">
        <f aca="true" t="array" ref="AJ600">IF(COUNTA(AJ4)=1,SUM(IF(AJ$6:AJ$596&gt;AJ4,1,0))," ")</f>
        <v>0</v>
      </c>
      <c r="AK600" s="7">
        <f aca="true" t="array" ref="AK600">IF(COUNTA(AK4)=1,SUM(IF(AK$6:AK$596&gt;AK4,1,0))," ")</f>
        <v>1</v>
      </c>
      <c r="AL600" s="7">
        <f aca="true" t="array" ref="AL600">IF(COUNTA(AL4)=1,SUM(IF(AL$6:AL$596&gt;AL4,1,0))," ")</f>
        <v>0</v>
      </c>
      <c r="AM600" s="7"/>
      <c r="AN600" s="7" t="str">
        <f aca="true" t="array" ref="AN600">IF(COUNTA(AN4)=1,SUM(IF(AN$6:AN$596&gt;AN4,1,0))," ")</f>
        <v> </v>
      </c>
      <c r="AO600" s="7">
        <f aca="true" t="array" ref="AO600">IF(COUNTA(AO4)=1,SUM(IF(AO$6:AO$596&gt;AO4,1,0))," ")</f>
        <v>0</v>
      </c>
      <c r="AP600" s="7" t="str">
        <f aca="true" t="array" ref="AP600">IF(COUNTA(AP4)=1,SUM(IF(AP$6:AP$596&gt;AP4,1,0))," ")</f>
        <v> </v>
      </c>
      <c r="AQ600" s="7" t="str">
        <f aca="true" t="array" ref="AQ600">IF(COUNTA(AQ4)=1,SUM(IF(AQ$6:AQ$596&gt;AQ4,1,0))," ")</f>
        <v> </v>
      </c>
      <c r="AR600" s="7">
        <f aca="true" t="array" ref="AR600">IF(COUNTA(AR4)=1,SUM(IF(AR$6:AR$596&gt;AR4,1,0))," ")</f>
        <v>0</v>
      </c>
      <c r="AS600" s="7">
        <f aca="true" t="array" ref="AS600">IF(COUNTA(AS4)=1,SUM(IF(AS$6:AS$596&gt;AS4,1,0))," ")</f>
        <v>0</v>
      </c>
      <c r="AT600" s="7">
        <f aca="true" t="array" ref="AT600">IF(COUNTA(AT4)=1,SUM(IF(AT$6:AT$596&gt;AT4,1,0))," ")</f>
        <v>0</v>
      </c>
      <c r="AU600" s="7">
        <f aca="true" t="array" ref="AU600">IF(COUNTA(AU4)=1,SUM(IF(AU$6:AU$596&gt;AU4,1,0))," ")</f>
        <v>0</v>
      </c>
      <c r="AV600" s="7"/>
      <c r="AW600" s="7"/>
      <c r="AX600" s="7">
        <f aca="true" t="array" ref="AX600">IF(COUNTA(AX4)=1,SUM(IF(AX$6:AX$596&gt;AX4,1,0))," ")</f>
        <v>0</v>
      </c>
      <c r="AY600" s="7">
        <f aca="true" t="array" ref="AY600">IF(COUNTA(AY4)=1,SUM(IF(AY$6:AY$596&gt;AY4,1,0))," ")</f>
        <v>0</v>
      </c>
      <c r="AZ600" s="7"/>
      <c r="BA600" s="7">
        <f aca="true" t="array" ref="BA600">IF(COUNTA(BA4)=1,SUM(IF(BA$6:BA$596&gt;BA4,1,0))," ")</f>
        <v>0</v>
      </c>
      <c r="BB600" s="7"/>
      <c r="BC600" s="7"/>
      <c r="BD600" s="7">
        <f aca="true" t="array" ref="BD600">IF(COUNTA(BD4)=1,SUM(IF(BD$6:BD$596&gt;BD4,1,0))," ")</f>
        <v>0</v>
      </c>
      <c r="BE600" s="7">
        <f aca="true" t="array" ref="BE600">IF(COUNTA(BE4)=1,SUM(IF(BE$6:BE$596&gt;BE4,1,0))," ")</f>
        <v>0</v>
      </c>
      <c r="BF600" s="7">
        <f aca="true" t="array" ref="BF600">IF(COUNTA(BF4)=1,SUM(IF(BF$6:BF$596&gt;BF4,1,0))," ")</f>
        <v>0</v>
      </c>
      <c r="BG600" s="7">
        <f aca="true" t="array" ref="BG600">IF(COUNTA(BG4)=1,SUM(IF(BG$6:BG$596&gt;BG4,1,0))," ")</f>
        <v>13</v>
      </c>
      <c r="BH600" s="7">
        <f aca="true" t="array" ref="BH600">IF(COUNTA(BH4)=1,SUM(IF(BH$6:BH$596&gt;BH4,1,0))," ")</f>
        <v>0</v>
      </c>
      <c r="BI600" s="7">
        <f aca="true" t="array" ref="BI600">IF(COUNTA(BI4)=1,SUM(IF(BI$6:BI$596&gt;BI4,1,0))," ")</f>
        <v>0</v>
      </c>
      <c r="BJ600" s="7">
        <f aca="true" t="array" ref="BJ600">IF(COUNTA(BJ4)=1,SUM(IF(BJ$6:BJ$596&gt;BJ4,1,0))," ")</f>
        <v>0</v>
      </c>
      <c r="BK600" s="7">
        <f aca="true" t="array" ref="BK600">IF(COUNTA(BK4)=1,SUM(IF(BK$6:BK$596&gt;BK4,1,0))," ")</f>
        <v>0</v>
      </c>
      <c r="BL600" s="7">
        <f aca="true" t="array" ref="BL600">IF(COUNTA(BL4)=1,SUM(IF(BL$6:BL$596&gt;BL4,1,0))," ")</f>
        <v>0</v>
      </c>
      <c r="BM600" s="7">
        <f aca="true" t="array" ref="BM600">IF(COUNTA(BM4)=1,SUM(IF(BM$6:BM$596&gt;BM4,1,0))," ")</f>
        <v>0</v>
      </c>
      <c r="BN600" s="7">
        <f aca="true" t="array" ref="BN600">IF(COUNTA(BN4)=1,SUM(IF(BN$6:BN$596&gt;BN4,1,0))," ")</f>
        <v>0</v>
      </c>
      <c r="BO600" s="7"/>
      <c r="BP600" s="7"/>
      <c r="BQ600" s="7">
        <f aca="true" t="array" ref="BQ600">IF(COUNTA(BQ4)=1,SUM(IF(BQ$6:BQ$596&gt;BQ4,1,0))," ")</f>
        <v>10</v>
      </c>
      <c r="BR600" s="7">
        <f aca="true" t="array" ref="BR600">IF(COUNTA(BR4)=1,SUM(IF(BR$6:BR$596&gt;BR4,1,0))," ")</f>
        <v>0</v>
      </c>
      <c r="BS600" s="52" t="str">
        <f aca="true" t="array" ref="BS600">IF(COUNTA(BS4)=1,SUM(IF(BS$6:BS$596&gt;BS4,1,0))," ")</f>
        <v> </v>
      </c>
      <c r="BT600" s="59"/>
      <c r="BU600" s="7">
        <f aca="true" t="array" ref="BU600">IF(COUNTA(BU4)=1,SUM(IF(BU$6:BU$596&gt;BU4,1,0))," ")</f>
        <v>281</v>
      </c>
      <c r="BV600" s="7"/>
      <c r="BW600" s="7">
        <f aca="true" t="array" ref="BW600">IF(COUNTA(BW4)=1,SUM(IF(BW$6:BW$596&gt;BW4,1,0))," ")</f>
        <v>2</v>
      </c>
      <c r="BX600" s="7">
        <f aca="true" t="array" ref="BX600">IF(COUNTA(BX4)=1,SUM(IF(BX$6:BX$596&gt;BX4,1,0))," ")</f>
        <v>3</v>
      </c>
      <c r="BY600" s="7">
        <f aca="true" t="array" ref="BY600">IF(COUNTA(BY4)=1,SUM(IF(BY$6:BY$596&gt;BY4,1,0))," ")</f>
        <v>1</v>
      </c>
      <c r="BZ600" s="7"/>
      <c r="CA600" s="7" t="str">
        <f aca="true" t="array" ref="CA600">IF(COUNTA(CA4)=1,SUM(IF(CA$6:CA$596&gt;CA4,1,0))," ")</f>
        <v> </v>
      </c>
      <c r="CB600" s="7">
        <f aca="true" t="array" ref="CB600">IF(COUNTA(CB4)=1,SUM(IF(CB$6:CB$596&gt;CB4,1,0))," ")</f>
        <v>4</v>
      </c>
      <c r="CC600" s="7">
        <f aca="true" t="array" ref="CC600">IF(COUNTA(CC4)=1,SUM(IF(CC$6:CC$596&gt;CC4,1,0))," ")</f>
        <v>37</v>
      </c>
      <c r="CD600" s="7">
        <f aca="true" t="array" ref="CD600">IF(COUNTA(CD4)=1,SUM(IF(CD$6:CD$596&gt;CD4,1,0))," ")</f>
        <v>0</v>
      </c>
      <c r="CE600" s="7"/>
      <c r="CF600" s="7">
        <f aca="true" t="array" ref="CF600">IF(COUNTA(CF4)=1,SUM(IF(CF$6:CF$596&gt;CF4,1,0))," ")</f>
        <v>7</v>
      </c>
      <c r="CG600" s="46"/>
      <c r="CH600" s="43">
        <f>(SUM(E601:BR601))</f>
        <v>38</v>
      </c>
      <c r="CI600" s="25" t="s">
        <v>228</v>
      </c>
      <c r="CJ600" s="25"/>
      <c r="CK600" s="11"/>
      <c r="CL600" s="11"/>
    </row>
    <row r="601" spans="1:90" ht="10.5" customHeight="1">
      <c r="A601" s="14" t="s">
        <v>229</v>
      </c>
      <c r="E601" s="7">
        <f aca="true" t="array" ref="E601">IF(COUNTA(E5)=1,SUM(IF(E$6:E$596&gt;E5,1,0))," ")</f>
        <v>1</v>
      </c>
      <c r="F601" s="7"/>
      <c r="G601" s="7" t="str">
        <f aca="true" t="array" ref="G601">IF(COUNTA(G5)=1,SUM(IF(G$6:G$596&gt;G5,1,0))," ")</f>
        <v> </v>
      </c>
      <c r="H601" s="7">
        <f aca="true" t="array" ref="H601">IF(COUNTA(H5)=1,SUM(IF(H$6:H$596&gt;H5,1,0))," ")</f>
        <v>33</v>
      </c>
      <c r="I601" s="7">
        <f aca="true" t="array" ref="I601">IF(COUNTA(I5)=1,SUM(IF(I$6:I$596&gt;I5,1,0))," ")</f>
        <v>0</v>
      </c>
      <c r="J601" s="7">
        <f aca="true" t="array" ref="J601">IF(COUNTA(J5)=1,SUM(IF(J$6:J$596&gt;J5,1,0))," ")</f>
        <v>0</v>
      </c>
      <c r="K601" s="7">
        <f aca="true" t="array" ref="K601">IF(COUNTA(K5)=1,SUM(IF(K$6:K$596&gt;K5,1,0))," ")</f>
        <v>0</v>
      </c>
      <c r="L601" s="7"/>
      <c r="M601" s="7"/>
      <c r="N601" s="7"/>
      <c r="O601" s="7"/>
      <c r="P601" s="7"/>
      <c r="Q601" s="7">
        <f aca="true" t="array" ref="Q601">IF(COUNTA(Q5)=1,SUM(IF(Q$6:Q$596&gt;Q5,1,0))," ")</f>
        <v>0</v>
      </c>
      <c r="R601" s="7">
        <f aca="true" t="array" ref="R601">IF(COUNTA(R5)=1,SUM(IF(R$6:R$596&gt;R5,1,0))," ")</f>
        <v>0</v>
      </c>
      <c r="S601" s="7" t="str">
        <f aca="true" t="array" ref="S601">IF(COUNTA(S5)=1,SUM(IF(S$6:S$596&gt;S5,1,0))," ")</f>
        <v> </v>
      </c>
      <c r="T601" s="7" t="str">
        <f aca="true" t="array" ref="T601">IF(COUNTA(T5)=1,SUM(IF(T$6:T$596&gt;T5,1,0))," ")</f>
        <v> </v>
      </c>
      <c r="U601" s="7" t="str">
        <f aca="true" t="array" ref="U601">IF(COUNTA(U5)=1,SUM(IF(U$6:U$596&gt;U5,1,0))," ")</f>
        <v> </v>
      </c>
      <c r="V601" s="7">
        <f aca="true" t="array" ref="V601">IF(COUNTA(V5)=1,SUM(IF(V$6:V$596&gt;V5,1,0))," ")</f>
        <v>0</v>
      </c>
      <c r="W601" s="7" t="str">
        <f aca="true" t="array" ref="W601">IF(COUNTA(W5)=1,SUM(IF(W$6:W$596&gt;W5,1,0))," ")</f>
        <v> </v>
      </c>
      <c r="X601" s="7"/>
      <c r="Y601" s="7">
        <f aca="true" t="array" ref="Y601">IF(COUNTA(Y5)=1,SUM(IF(Y$6:Y$596&gt;Y5,1,0))," ")</f>
        <v>0</v>
      </c>
      <c r="Z601" s="7">
        <f aca="true" t="array" ref="Z601">IF(COUNTA(Z5)=1,SUM(IF(Z$6:Z$596&gt;Z5,1,0))," ")</f>
        <v>0</v>
      </c>
      <c r="AA601" s="7" t="str">
        <f aca="true" t="array" ref="AA601">IF(COUNTA(AA5)=1,SUM(IF(AA$6:AA$596&gt;AA5,1,0))," ")</f>
        <v> </v>
      </c>
      <c r="AB601" s="7" t="str">
        <f aca="true" t="array" ref="AB601">IF(COUNTA(AB5)=1,SUM(IF(AB$6:AB$596&gt;AB5,1,0))," ")</f>
        <v> </v>
      </c>
      <c r="AC601" s="7" t="str">
        <f aca="true" t="array" ref="AC601">IF(COUNTA(AC5)=1,SUM(IF(AC$6:AC$596&gt;AC5,1,0))," ")</f>
        <v> </v>
      </c>
      <c r="AD601" s="7">
        <f aca="true" t="array" ref="AD601">IF(COUNTA(AD5)=1,SUM(IF(AD$6:AD$596&gt;AD5,1,0))," ")</f>
        <v>0</v>
      </c>
      <c r="AE601" s="7" t="str">
        <f aca="true" t="array" ref="AE601">IF(COUNTA(AE5)=1,SUM(IF(AE$6:AE$596&gt;AE5,1,0))," ")</f>
        <v> </v>
      </c>
      <c r="AF601" s="7" t="str">
        <f aca="true" t="array" ref="AF601">IF(COUNTA(AF5)=1,SUM(IF(AF$6:AF$596&gt;AF5,1,0))," ")</f>
        <v> </v>
      </c>
      <c r="AG601" s="7">
        <f aca="true" t="array" ref="AG601">IF(COUNTA(AG5)=1,SUM(IF(AG$6:AG$596&gt;AG5,1,0))," ")</f>
        <v>0</v>
      </c>
      <c r="AH601" s="7" t="str">
        <f aca="true" t="array" ref="AH601">IF(COUNTA(AH5)=1,SUM(IF(AH$6:AH$596&gt;AH5,1,0))," ")</f>
        <v> </v>
      </c>
      <c r="AI601" s="7">
        <f aca="true" t="array" ref="AI601">IF(COUNTA(AI5)=1,SUM(IF(AI$6:AI$596&gt;AI5,1,0))," ")</f>
        <v>4</v>
      </c>
      <c r="AJ601" s="7">
        <f aca="true" t="array" ref="AJ601">IF(COUNTA(AJ5)=1,SUM(IF(AJ$6:AJ$596&gt;AJ5,1,0))," ")</f>
        <v>0</v>
      </c>
      <c r="AK601" s="7" t="str">
        <f aca="true" t="array" ref="AK601">IF(COUNTA(AK5)=1,SUM(IF(AK$6:AK$596&gt;AK5,1,0))," ")</f>
        <v> </v>
      </c>
      <c r="AL601" s="7">
        <f aca="true" t="array" ref="AL601">IF(COUNTA(AL5)=1,SUM(IF(AL$6:AL$596&gt;AL5,1,0))," ")</f>
        <v>0</v>
      </c>
      <c r="AM601" s="7"/>
      <c r="AN601" s="7" t="str">
        <f aca="true" t="array" ref="AN601">IF(COUNTA(AN5)=1,SUM(IF(AN$6:AN$596&gt;AN5,1,0))," ")</f>
        <v> </v>
      </c>
      <c r="AO601" s="7" t="str">
        <f aca="true" t="array" ref="AO601">IF(COUNTA(AO5)=1,SUM(IF(AO$6:AO$596&gt;AO5,1,0))," ")</f>
        <v> </v>
      </c>
      <c r="AP601" s="7" t="str">
        <f aca="true" t="array" ref="AP601">IF(COUNTA(AP5)=1,SUM(IF(AP$6:AP$596&gt;AP5,1,0))," ")</f>
        <v> </v>
      </c>
      <c r="AQ601" s="7" t="str">
        <f aca="true" t="array" ref="AQ601">IF(COUNTA(AQ5)=1,SUM(IF(AQ$6:AQ$596&gt;AQ5,1,0))," ")</f>
        <v> </v>
      </c>
      <c r="AR601" s="7" t="str">
        <f aca="true" t="array" ref="AR601">IF(COUNTA(AR5)=1,SUM(IF(AR$6:AR$596&gt;AR5,1,0))," ")</f>
        <v> </v>
      </c>
      <c r="AS601" s="7" t="str">
        <f aca="true" t="array" ref="AS601">IF(COUNTA(AS5)=1,SUM(IF(AS$6:AS$596&gt;AS5,1,0))," ")</f>
        <v> </v>
      </c>
      <c r="AT601" s="7">
        <f aca="true" t="array" ref="AT601">IF(COUNTA(AT5)=1,SUM(IF(AT$6:AT$596&gt;AT5,1,0))," ")</f>
        <v>0</v>
      </c>
      <c r="AU601" s="7">
        <f aca="true" t="array" ref="AU601">IF(COUNTA(AU5)=1,SUM(IF(AU$6:AU$596&gt;AU5,1,0))," ")</f>
        <v>0</v>
      </c>
      <c r="AV601" s="7"/>
      <c r="AW601" s="7"/>
      <c r="AX601" s="7" t="str">
        <f aca="true" t="array" ref="AX601">IF(COUNTA(AX5)=1,SUM(IF(AX$6:AX$596&gt;AX5,1,0))," ")</f>
        <v> </v>
      </c>
      <c r="AY601" s="7" t="str">
        <f aca="true" t="array" ref="AY601">IF(COUNTA(AY5)=1,SUM(IF(AY$6:AY$596&gt;AY5,1,0))," ")</f>
        <v> </v>
      </c>
      <c r="AZ601" s="7"/>
      <c r="BA601" s="7">
        <f aca="true" t="array" ref="BA601">IF(COUNTA(BA5)=1,SUM(IF(BA$6:BA$596&gt;BA5,1,0))," ")</f>
        <v>0</v>
      </c>
      <c r="BB601" s="7"/>
      <c r="BC601" s="7"/>
      <c r="BD601" s="7">
        <f aca="true" t="array" ref="BD601">IF(COUNTA(BD5)=1,SUM(IF(BD$6:BD$596&gt;BD5,1,0))," ")</f>
        <v>0</v>
      </c>
      <c r="BE601" s="7" t="str">
        <f aca="true" t="array" ref="BE601">IF(COUNTA(BE5)=1,SUM(IF(BE$6:BE$596&gt;BE5,1,0))," ")</f>
        <v> </v>
      </c>
      <c r="BF601" s="7" t="str">
        <f aca="true" t="array" ref="BF601">IF(COUNTA(BF5)=1,SUM(IF(BF$6:BF$596&gt;BF5,1,0))," ")</f>
        <v> </v>
      </c>
      <c r="BG601" s="7" t="str">
        <f aca="true" t="array" ref="BG601">IF(COUNTA(BG5)=1,SUM(IF(BG$6:BG$596&gt;BG5,1,0))," ")</f>
        <v> </v>
      </c>
      <c r="BH601" s="7">
        <f aca="true" t="array" ref="BH601">IF(COUNTA(BH5)=1,SUM(IF(BH$6:BH$596&gt;BH5,1,0))," ")</f>
        <v>0</v>
      </c>
      <c r="BI601" s="7" t="str">
        <f aca="true" t="array" ref="BI601">IF(COUNTA(BI5)=1,SUM(IF(BI$6:BI$596&gt;BI5,1,0))," ")</f>
        <v> </v>
      </c>
      <c r="BJ601" s="7">
        <f aca="true" t="array" ref="BJ601">IF(COUNTA(BJ5)=1,SUM(IF(BJ$6:BJ$596&gt;BJ5,1,0))," ")</f>
        <v>0</v>
      </c>
      <c r="BK601" s="7" t="str">
        <f aca="true" t="array" ref="BK601">IF(COUNTA(BK5)=1,SUM(IF(BK$6:BK$596&gt;BK5,1,0))," ")</f>
        <v> </v>
      </c>
      <c r="BL601" s="7">
        <f aca="true" t="array" ref="BL601">IF(COUNTA(BL5)=1,SUM(IF(BL$6:BL$596&gt;BL5,1,0))," ")</f>
        <v>0</v>
      </c>
      <c r="BM601" s="7">
        <f aca="true" t="array" ref="BM601">IF(COUNTA(BM5)=1,SUM(IF(BM$6:BM$596&gt;BM5,1,0))," ")</f>
        <v>0</v>
      </c>
      <c r="BN601" s="7">
        <f aca="true" t="array" ref="BN601">IF(COUNTA(BN5)=1,SUM(IF(BN$6:BN$596&gt;BN5,1,0))," ")</f>
        <v>0</v>
      </c>
      <c r="BO601" s="7"/>
      <c r="BP601" s="7"/>
      <c r="BQ601" s="7" t="str">
        <f aca="true" t="array" ref="BQ601">IF(COUNTA(BQ5)=1,SUM(IF(BQ$6:BQ$596&gt;BQ5,1,0))," ")</f>
        <v> </v>
      </c>
      <c r="BR601" s="7">
        <f aca="true" t="array" ref="BR601">IF(COUNTA(BR5)=1,SUM(IF(BR$6:BR$596&gt;BR5,1,0))," ")</f>
        <v>0</v>
      </c>
      <c r="BS601" s="52" t="str">
        <f aca="true" t="array" ref="BS601">IF(COUNTA(BS5)=1,SUM(IF(BS$6:BS$596&gt;BS5,1,0))," ")</f>
        <v> </v>
      </c>
      <c r="BT601" s="59"/>
      <c r="BU601" s="7" t="str">
        <f aca="true" t="array" ref="BU601">IF(COUNTA(BU5)=1,SUM(IF(BU$6:BU$596&gt;BU5,1,0))," ")</f>
        <v> </v>
      </c>
      <c r="BV601" s="7"/>
      <c r="BW601" s="7">
        <f aca="true" t="array" ref="BW601">IF(COUNTA(BW5)=1,SUM(IF(BW$6:BW$596&gt;BW5,1,0))," ")</f>
        <v>2</v>
      </c>
      <c r="BX601" s="7">
        <f aca="true" t="array" ref="BX601">IF(COUNTA(BX5)=1,SUM(IF(BX$6:BX$596&gt;BX5,1,0))," ")</f>
        <v>3</v>
      </c>
      <c r="BY601" s="7" t="str">
        <f aca="true" t="array" ref="BY601">IF(COUNTA(BY5)=1,SUM(IF(BY$6:BY$596&gt;BY5,1,0))," ")</f>
        <v> </v>
      </c>
      <c r="BZ601" s="7"/>
      <c r="CA601" s="7" t="str">
        <f aca="true" t="array" ref="CA601">IF(COUNTA(CA5)=1,SUM(IF(CA$6:CA$596&gt;CA5,1,0))," ")</f>
        <v> </v>
      </c>
      <c r="CB601" s="7" t="str">
        <f aca="true" t="array" ref="CB601">IF(COUNTA(CB5)=1,SUM(IF(CB$6:CB$596&gt;CB5,1,0))," ")</f>
        <v> </v>
      </c>
      <c r="CC601" s="7">
        <f aca="true" t="array" ref="CC601">IF(COUNTA(CC5)=1,SUM(IF(CC$6:CC$596&gt;CC5,1,0))," ")</f>
        <v>68</v>
      </c>
      <c r="CD601" s="7" t="str">
        <f aca="true" t="array" ref="CD601">IF(COUNTA(CD5)=1,SUM(IF(CD$6:CD$596&gt;CD5,1,0))," ")</f>
        <v> </v>
      </c>
      <c r="CE601" s="7"/>
      <c r="CF601" s="7" t="str">
        <f aca="true" t="array" ref="CF601">IF(COUNTA(CF5)=1,SUM(IF(CF$6:CF$596&gt;CF5,1,0))," ")</f>
        <v> </v>
      </c>
      <c r="CG601" s="46"/>
      <c r="CH601" s="43">
        <f>(SUM(BU601:CF601))</f>
        <v>73</v>
      </c>
      <c r="CI601" s="25" t="s">
        <v>230</v>
      </c>
      <c r="CJ601" s="25"/>
      <c r="CK601" s="11"/>
      <c r="CL601" s="11"/>
    </row>
    <row r="602" spans="85:86" ht="10.5" customHeight="1">
      <c r="CG602" s="46"/>
      <c r="CH602" s="42"/>
    </row>
    <row r="603" spans="1:109" s="17" customFormat="1" ht="10.5" customHeight="1">
      <c r="A603" s="16" t="s">
        <v>231</v>
      </c>
      <c r="B603" s="22"/>
      <c r="C603" s="71"/>
      <c r="D603" s="3"/>
      <c r="E603" s="16">
        <v>50</v>
      </c>
      <c r="F603" s="16"/>
      <c r="G603" s="16">
        <v>37</v>
      </c>
      <c r="H603" s="16">
        <v>27</v>
      </c>
      <c r="I603" s="16">
        <v>15</v>
      </c>
      <c r="J603" s="16">
        <v>23</v>
      </c>
      <c r="K603" s="16">
        <v>3</v>
      </c>
      <c r="L603" s="16"/>
      <c r="M603" s="16"/>
      <c r="N603" s="16"/>
      <c r="O603" s="16"/>
      <c r="P603" s="16"/>
      <c r="Q603" s="16">
        <v>14</v>
      </c>
      <c r="R603" s="16">
        <v>26</v>
      </c>
      <c r="S603" s="16">
        <v>19</v>
      </c>
      <c r="T603" s="16">
        <v>1</v>
      </c>
      <c r="U603" s="16">
        <v>22</v>
      </c>
      <c r="V603" s="16">
        <v>11</v>
      </c>
      <c r="W603" s="16">
        <v>2</v>
      </c>
      <c r="X603" s="16"/>
      <c r="Y603" s="16">
        <v>43</v>
      </c>
      <c r="Z603" s="16">
        <v>38</v>
      </c>
      <c r="AA603" s="16">
        <v>51</v>
      </c>
      <c r="AB603" s="16">
        <v>45</v>
      </c>
      <c r="AC603" s="16">
        <v>46</v>
      </c>
      <c r="AD603" s="16">
        <v>30</v>
      </c>
      <c r="AE603" s="16">
        <v>31</v>
      </c>
      <c r="AF603" s="16">
        <v>32</v>
      </c>
      <c r="AG603" s="16">
        <v>4</v>
      </c>
      <c r="AH603" s="16">
        <v>9</v>
      </c>
      <c r="AI603" s="16">
        <v>12</v>
      </c>
      <c r="AJ603" s="16">
        <v>8</v>
      </c>
      <c r="AK603" s="16">
        <v>33</v>
      </c>
      <c r="AL603" s="16">
        <v>10</v>
      </c>
      <c r="AM603" s="16"/>
      <c r="AN603" s="16">
        <v>47</v>
      </c>
      <c r="AO603" s="16">
        <v>16</v>
      </c>
      <c r="AP603" s="16">
        <v>35</v>
      </c>
      <c r="AQ603" s="16">
        <v>34</v>
      </c>
      <c r="AR603" s="16">
        <v>21</v>
      </c>
      <c r="AS603" s="16">
        <v>17</v>
      </c>
      <c r="AT603" s="16">
        <v>29</v>
      </c>
      <c r="AU603" s="16">
        <v>49</v>
      </c>
      <c r="AV603" s="16"/>
      <c r="AW603" s="16"/>
      <c r="AX603" s="16">
        <v>39</v>
      </c>
      <c r="AY603" s="16">
        <v>40</v>
      </c>
      <c r="AZ603" s="16"/>
      <c r="BA603" s="16">
        <v>6</v>
      </c>
      <c r="BB603" s="16"/>
      <c r="BC603" s="16"/>
      <c r="BD603" s="16">
        <v>44</v>
      </c>
      <c r="BE603" s="16">
        <v>24</v>
      </c>
      <c r="BF603" s="16">
        <v>25</v>
      </c>
      <c r="BG603" s="16">
        <v>41</v>
      </c>
      <c r="BH603" s="16">
        <v>28</v>
      </c>
      <c r="BI603" s="16">
        <v>13</v>
      </c>
      <c r="BJ603" s="16">
        <v>20</v>
      </c>
      <c r="BK603" s="16">
        <v>18</v>
      </c>
      <c r="BL603" s="16">
        <v>7</v>
      </c>
      <c r="BM603" s="16">
        <v>36</v>
      </c>
      <c r="BN603" s="16">
        <v>48</v>
      </c>
      <c r="BO603" s="16"/>
      <c r="BP603" s="16"/>
      <c r="BQ603" s="16">
        <v>5</v>
      </c>
      <c r="BR603" s="16">
        <v>42</v>
      </c>
      <c r="BS603" s="53"/>
      <c r="BT603" s="60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46"/>
      <c r="CH603" s="42"/>
      <c r="CI603" s="26"/>
      <c r="CJ603" s="2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DE603" s="68"/>
    </row>
    <row r="604" spans="1:98" ht="10.5" customHeight="1">
      <c r="A604" s="16" t="s">
        <v>232</v>
      </c>
      <c r="D604" s="1"/>
      <c r="E604" s="16">
        <v>1</v>
      </c>
      <c r="F604" s="16"/>
      <c r="G604" s="16">
        <v>2</v>
      </c>
      <c r="H604" s="16">
        <v>3</v>
      </c>
      <c r="I604" s="16">
        <v>4</v>
      </c>
      <c r="J604" s="16">
        <v>5</v>
      </c>
      <c r="K604" s="16">
        <v>6</v>
      </c>
      <c r="L604" s="16"/>
      <c r="M604" s="16"/>
      <c r="N604" s="16"/>
      <c r="O604" s="16"/>
      <c r="P604" s="16"/>
      <c r="Q604" s="16">
        <v>7</v>
      </c>
      <c r="R604" s="16">
        <v>8</v>
      </c>
      <c r="S604" s="16">
        <v>9</v>
      </c>
      <c r="T604" s="16">
        <v>10</v>
      </c>
      <c r="U604" s="16">
        <v>11</v>
      </c>
      <c r="V604" s="16">
        <v>12</v>
      </c>
      <c r="W604" s="16">
        <v>13</v>
      </c>
      <c r="X604" s="16"/>
      <c r="Y604" s="16">
        <v>14</v>
      </c>
      <c r="Z604" s="16">
        <v>15</v>
      </c>
      <c r="AA604" s="16">
        <v>16</v>
      </c>
      <c r="AB604" s="16">
        <v>17</v>
      </c>
      <c r="AC604" s="16">
        <v>18</v>
      </c>
      <c r="AD604" s="16">
        <v>19</v>
      </c>
      <c r="AE604" s="16">
        <v>20</v>
      </c>
      <c r="AF604" s="16">
        <v>21</v>
      </c>
      <c r="AG604" s="16">
        <v>22</v>
      </c>
      <c r="AH604" s="16">
        <v>23</v>
      </c>
      <c r="AI604" s="16">
        <v>24</v>
      </c>
      <c r="AJ604" s="16">
        <v>25</v>
      </c>
      <c r="AK604" s="16">
        <v>26</v>
      </c>
      <c r="AL604" s="16">
        <v>27</v>
      </c>
      <c r="AM604" s="16"/>
      <c r="AN604" s="16">
        <v>28</v>
      </c>
      <c r="AO604" s="16">
        <v>29</v>
      </c>
      <c r="AP604" s="16">
        <v>30</v>
      </c>
      <c r="AQ604" s="16">
        <v>31</v>
      </c>
      <c r="AR604" s="16">
        <v>32</v>
      </c>
      <c r="AS604" s="16">
        <v>33</v>
      </c>
      <c r="AT604" s="16">
        <v>34</v>
      </c>
      <c r="AU604" s="16">
        <v>35</v>
      </c>
      <c r="AV604" s="16"/>
      <c r="AW604" s="16"/>
      <c r="AX604" s="16">
        <v>36</v>
      </c>
      <c r="AY604" s="16">
        <v>37</v>
      </c>
      <c r="AZ604" s="16"/>
      <c r="BA604" s="16">
        <v>38</v>
      </c>
      <c r="BB604" s="16"/>
      <c r="BC604" s="16"/>
      <c r="BD604" s="16">
        <v>39</v>
      </c>
      <c r="BE604" s="16">
        <v>40</v>
      </c>
      <c r="BF604" s="16">
        <v>41</v>
      </c>
      <c r="BG604" s="16">
        <v>42</v>
      </c>
      <c r="BH604" s="16">
        <v>43</v>
      </c>
      <c r="BI604" s="16">
        <v>44</v>
      </c>
      <c r="BJ604" s="16">
        <v>45</v>
      </c>
      <c r="BK604" s="16">
        <v>46</v>
      </c>
      <c r="BL604" s="16">
        <v>47</v>
      </c>
      <c r="BM604" s="16">
        <v>48</v>
      </c>
      <c r="BN604" s="16">
        <v>49</v>
      </c>
      <c r="BO604" s="16"/>
      <c r="BP604" s="16"/>
      <c r="BQ604" s="16">
        <v>50</v>
      </c>
      <c r="BR604" s="16">
        <v>51</v>
      </c>
      <c r="BS604" s="54"/>
      <c r="BT604" s="61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23"/>
      <c r="CH604" s="23"/>
      <c r="CI604" s="23"/>
      <c r="CJ604" s="23"/>
      <c r="CK604" s="8"/>
      <c r="CL604" s="8"/>
      <c r="CM604" s="8"/>
      <c r="CN604" s="8"/>
      <c r="CO604" s="8"/>
      <c r="CP604" s="8"/>
      <c r="CQ604" s="8"/>
      <c r="CR604" s="8"/>
      <c r="CS604" s="8"/>
      <c r="CT604" s="8"/>
    </row>
    <row r="605" spans="1:98" ht="11.25">
      <c r="A605" s="16" t="s">
        <v>233</v>
      </c>
      <c r="D605" s="1"/>
      <c r="E605" s="16">
        <v>16</v>
      </c>
      <c r="F605" s="16"/>
      <c r="G605" s="16">
        <v>14</v>
      </c>
      <c r="H605" s="16">
        <v>17</v>
      </c>
      <c r="I605" s="16">
        <v>18</v>
      </c>
      <c r="J605" s="16">
        <v>19</v>
      </c>
      <c r="K605" s="16">
        <v>20</v>
      </c>
      <c r="L605" s="16"/>
      <c r="M605" s="16"/>
      <c r="N605" s="16"/>
      <c r="O605" s="16"/>
      <c r="P605" s="16"/>
      <c r="Q605" s="16">
        <v>21</v>
      </c>
      <c r="R605" s="16">
        <v>22</v>
      </c>
      <c r="S605" s="16">
        <v>40</v>
      </c>
      <c r="T605" s="16">
        <v>23</v>
      </c>
      <c r="U605" s="16">
        <v>41</v>
      </c>
      <c r="V605" s="16">
        <v>24</v>
      </c>
      <c r="W605" s="16">
        <v>25</v>
      </c>
      <c r="X605" s="16"/>
      <c r="Y605" s="16">
        <v>31</v>
      </c>
      <c r="Z605" s="16">
        <v>42</v>
      </c>
      <c r="AA605" s="16">
        <v>43</v>
      </c>
      <c r="AB605" s="16">
        <v>44</v>
      </c>
      <c r="AC605" s="16">
        <v>45</v>
      </c>
      <c r="AD605" s="16">
        <v>8</v>
      </c>
      <c r="AE605" s="16">
        <v>11</v>
      </c>
      <c r="AF605" s="16">
        <v>12</v>
      </c>
      <c r="AG605" s="16">
        <v>27</v>
      </c>
      <c r="AH605" s="16">
        <v>6</v>
      </c>
      <c r="AI605" s="16">
        <v>9</v>
      </c>
      <c r="AJ605" s="16">
        <v>7</v>
      </c>
      <c r="AK605" s="16">
        <v>26</v>
      </c>
      <c r="AL605" s="16">
        <v>36</v>
      </c>
      <c r="AM605" s="16"/>
      <c r="AN605" s="16">
        <v>28</v>
      </c>
      <c r="AO605" s="16">
        <v>10</v>
      </c>
      <c r="AP605" s="16">
        <v>46</v>
      </c>
      <c r="AQ605" s="16">
        <v>47</v>
      </c>
      <c r="AR605" s="16">
        <v>48</v>
      </c>
      <c r="AS605" s="16">
        <v>49</v>
      </c>
      <c r="AT605" s="16">
        <v>30</v>
      </c>
      <c r="AU605" s="16">
        <v>29</v>
      </c>
      <c r="AV605" s="16"/>
      <c r="AW605" s="16"/>
      <c r="AX605" s="16">
        <v>13</v>
      </c>
      <c r="AY605" s="16">
        <v>15</v>
      </c>
      <c r="AZ605" s="16"/>
      <c r="BA605" s="16">
        <v>32</v>
      </c>
      <c r="BB605" s="16"/>
      <c r="BC605" s="16"/>
      <c r="BD605" s="16">
        <v>50</v>
      </c>
      <c r="BE605" s="16">
        <v>3</v>
      </c>
      <c r="BF605" s="16">
        <v>33</v>
      </c>
      <c r="BG605" s="16">
        <v>34</v>
      </c>
      <c r="BH605" s="16">
        <v>35</v>
      </c>
      <c r="BI605" s="16">
        <v>2</v>
      </c>
      <c r="BJ605" s="16">
        <v>4</v>
      </c>
      <c r="BK605" s="16">
        <v>37</v>
      </c>
      <c r="BL605" s="16">
        <v>38</v>
      </c>
      <c r="BM605" s="16">
        <v>51</v>
      </c>
      <c r="BN605" s="16">
        <v>5</v>
      </c>
      <c r="BO605" s="16"/>
      <c r="BP605" s="16"/>
      <c r="BQ605" s="16">
        <v>39</v>
      </c>
      <c r="BR605" s="16">
        <v>1</v>
      </c>
      <c r="BS605" s="54"/>
      <c r="BT605" s="61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23"/>
      <c r="CH605" s="23"/>
      <c r="CI605" s="23"/>
      <c r="CJ605" s="23"/>
      <c r="CK605" s="8"/>
      <c r="CL605" s="8"/>
      <c r="CM605" s="8"/>
      <c r="CN605" s="8"/>
      <c r="CO605" s="8"/>
      <c r="CP605" s="8"/>
      <c r="CQ605" s="8"/>
      <c r="CR605" s="8"/>
      <c r="CS605" s="8"/>
      <c r="CT605" s="8"/>
    </row>
    <row r="606" spans="1:70" ht="11.25">
      <c r="A606" s="6" t="s">
        <v>234</v>
      </c>
      <c r="E606" s="6">
        <v>41</v>
      </c>
      <c r="G606" s="6">
        <v>10</v>
      </c>
      <c r="H606" s="6">
        <v>44</v>
      </c>
      <c r="I606" s="6">
        <v>23</v>
      </c>
      <c r="J606" s="6">
        <v>34</v>
      </c>
      <c r="K606" s="6">
        <v>4</v>
      </c>
      <c r="Q606" s="6">
        <v>19</v>
      </c>
      <c r="R606" s="6">
        <v>32</v>
      </c>
      <c r="S606" s="6">
        <v>30</v>
      </c>
      <c r="T606" s="6">
        <v>5</v>
      </c>
      <c r="U606" s="6">
        <v>49</v>
      </c>
      <c r="V606" s="6">
        <v>16</v>
      </c>
      <c r="W606" s="6">
        <v>2</v>
      </c>
      <c r="Y606" s="6">
        <v>50</v>
      </c>
      <c r="Z606" s="6">
        <v>31</v>
      </c>
      <c r="AA606" s="6">
        <v>24</v>
      </c>
      <c r="AB606" s="6">
        <v>18</v>
      </c>
      <c r="AC606" s="6">
        <v>51</v>
      </c>
      <c r="AD606" s="6">
        <v>39</v>
      </c>
      <c r="AE606" s="6">
        <v>37</v>
      </c>
      <c r="AF606" s="6">
        <v>38</v>
      </c>
      <c r="AG606" s="6">
        <v>1</v>
      </c>
      <c r="AH606" s="6">
        <v>13</v>
      </c>
      <c r="AI606" s="6">
        <v>20</v>
      </c>
      <c r="AJ606" s="6">
        <v>9</v>
      </c>
      <c r="AK606" s="6">
        <v>15</v>
      </c>
      <c r="AL606" s="6">
        <v>12</v>
      </c>
      <c r="AN606" s="6">
        <v>6</v>
      </c>
      <c r="AO606" s="6">
        <v>22</v>
      </c>
      <c r="AP606" s="6">
        <v>28</v>
      </c>
      <c r="AQ606" s="6">
        <v>14</v>
      </c>
      <c r="AR606" s="6">
        <v>25</v>
      </c>
      <c r="AS606" s="6">
        <v>26</v>
      </c>
      <c r="AT606" s="6">
        <v>47</v>
      </c>
      <c r="AU606" s="6">
        <v>40</v>
      </c>
      <c r="AX606" s="6">
        <v>42</v>
      </c>
      <c r="AY606" s="6">
        <v>45</v>
      </c>
      <c r="BA606" s="6">
        <v>11</v>
      </c>
      <c r="BD606" s="6">
        <v>33</v>
      </c>
      <c r="BE606" s="6">
        <v>35</v>
      </c>
      <c r="BF606" s="6">
        <v>29</v>
      </c>
      <c r="BG606" s="6">
        <v>43</v>
      </c>
      <c r="BH606" s="6">
        <v>46</v>
      </c>
      <c r="BI606" s="6">
        <v>17</v>
      </c>
      <c r="BJ606" s="6">
        <v>27</v>
      </c>
      <c r="BK606" s="6">
        <v>21</v>
      </c>
      <c r="BL606" s="6">
        <v>7</v>
      </c>
      <c r="BM606" s="6">
        <v>36</v>
      </c>
      <c r="BN606" s="6">
        <v>8</v>
      </c>
      <c r="BQ606" s="6">
        <v>3</v>
      </c>
      <c r="BR606" s="6">
        <v>48</v>
      </c>
    </row>
    <row r="607" spans="1:70" ht="11.25">
      <c r="A607" s="6" t="s">
        <v>235</v>
      </c>
      <c r="E607" s="6">
        <v>39</v>
      </c>
      <c r="G607" s="6">
        <v>1</v>
      </c>
      <c r="H607" s="6">
        <v>40</v>
      </c>
      <c r="I607" s="6">
        <v>2</v>
      </c>
      <c r="J607" s="6">
        <v>3</v>
      </c>
      <c r="K607" s="6">
        <v>4</v>
      </c>
      <c r="Q607" s="6">
        <v>5</v>
      </c>
      <c r="R607" s="6">
        <v>6</v>
      </c>
      <c r="S607" s="6">
        <v>10</v>
      </c>
      <c r="T607" s="6">
        <v>7</v>
      </c>
      <c r="V607" s="6">
        <v>8</v>
      </c>
      <c r="W607" s="6">
        <v>9</v>
      </c>
      <c r="Y607" s="6">
        <v>41</v>
      </c>
      <c r="Z607" s="6">
        <v>11</v>
      </c>
      <c r="AA607" s="6">
        <v>12</v>
      </c>
      <c r="AD607" s="6">
        <v>13</v>
      </c>
      <c r="AE607" s="6">
        <v>14</v>
      </c>
      <c r="AF607" s="6">
        <v>15</v>
      </c>
      <c r="AG607" s="6">
        <v>16</v>
      </c>
      <c r="AH607" s="6">
        <v>17</v>
      </c>
      <c r="AI607" s="6">
        <v>18</v>
      </c>
      <c r="AJ607" s="6">
        <v>19</v>
      </c>
      <c r="AK607" s="6">
        <v>20</v>
      </c>
      <c r="AL607" s="6">
        <v>21</v>
      </c>
      <c r="AN607" s="6">
        <v>22</v>
      </c>
      <c r="AO607" s="6">
        <v>23</v>
      </c>
      <c r="AP607" s="6">
        <v>24</v>
      </c>
      <c r="AQ607" s="6">
        <v>25</v>
      </c>
      <c r="AR607" s="6">
        <v>26</v>
      </c>
      <c r="AS607" s="6">
        <v>27</v>
      </c>
      <c r="AT607" s="6">
        <v>42</v>
      </c>
      <c r="AU607" s="6">
        <v>43</v>
      </c>
      <c r="AX607" s="6">
        <v>44</v>
      </c>
      <c r="AY607" s="6">
        <v>45</v>
      </c>
      <c r="BA607" s="6">
        <v>28</v>
      </c>
      <c r="BD607" s="6">
        <v>29</v>
      </c>
      <c r="BE607" s="6">
        <v>30</v>
      </c>
      <c r="BF607" s="6">
        <v>31</v>
      </c>
      <c r="BG607" s="6">
        <v>46</v>
      </c>
      <c r="BH607" s="6">
        <v>47</v>
      </c>
      <c r="BI607" s="6">
        <v>32</v>
      </c>
      <c r="BJ607" s="6">
        <v>33</v>
      </c>
      <c r="BK607" s="6">
        <v>34</v>
      </c>
      <c r="BL607" s="6">
        <v>35</v>
      </c>
      <c r="BM607" s="6">
        <v>36</v>
      </c>
      <c r="BN607" s="6">
        <v>37</v>
      </c>
      <c r="BQ607" s="6">
        <v>38</v>
      </c>
      <c r="BR607" s="6">
        <v>48</v>
      </c>
    </row>
    <row r="608" spans="1:90" ht="11.25">
      <c r="A608" s="6" t="s">
        <v>236</v>
      </c>
      <c r="E608" s="6">
        <v>46</v>
      </c>
      <c r="G608" s="6">
        <v>10</v>
      </c>
      <c r="H608" s="6">
        <v>50</v>
      </c>
      <c r="I608" s="6">
        <v>21</v>
      </c>
      <c r="J608" s="6">
        <v>30</v>
      </c>
      <c r="K608" s="6">
        <v>2</v>
      </c>
      <c r="Q608" s="6">
        <v>20</v>
      </c>
      <c r="R608" s="6">
        <v>38</v>
      </c>
      <c r="S608" s="6">
        <v>28</v>
      </c>
      <c r="T608" s="6">
        <v>5</v>
      </c>
      <c r="U608" s="6">
        <v>19</v>
      </c>
      <c r="V608" s="6">
        <v>15</v>
      </c>
      <c r="W608" s="6">
        <v>1</v>
      </c>
      <c r="Y608" s="6">
        <v>54</v>
      </c>
      <c r="Z608" s="6">
        <v>45</v>
      </c>
      <c r="AA608" s="6">
        <v>22</v>
      </c>
      <c r="AB608" s="6">
        <v>23</v>
      </c>
      <c r="AC608" s="6">
        <v>37</v>
      </c>
      <c r="AD608" s="6">
        <v>40</v>
      </c>
      <c r="AE608" s="6">
        <v>39</v>
      </c>
      <c r="AF608" s="6">
        <v>41</v>
      </c>
      <c r="AG608" s="6">
        <v>4</v>
      </c>
      <c r="AH608" s="6">
        <v>11</v>
      </c>
      <c r="AI608" s="6">
        <v>17</v>
      </c>
      <c r="AJ608" s="6">
        <v>9</v>
      </c>
      <c r="AK608" s="6">
        <v>14</v>
      </c>
      <c r="AL608" s="6">
        <v>13</v>
      </c>
      <c r="AN608" s="6">
        <v>6</v>
      </c>
      <c r="AO608" s="6">
        <v>26</v>
      </c>
      <c r="AP608" s="6">
        <v>32</v>
      </c>
      <c r="AR608" s="6">
        <v>24</v>
      </c>
      <c r="AS608" s="6">
        <v>25</v>
      </c>
      <c r="AT608" s="6">
        <v>53</v>
      </c>
      <c r="AU608" s="6">
        <v>48</v>
      </c>
      <c r="AX608" s="6">
        <v>49</v>
      </c>
      <c r="AY608" s="6">
        <v>51</v>
      </c>
      <c r="BA608" s="6">
        <v>7</v>
      </c>
      <c r="BD608" s="6">
        <v>34</v>
      </c>
      <c r="BE608" s="6">
        <v>35</v>
      </c>
      <c r="BF608" s="6">
        <v>31</v>
      </c>
      <c r="BG608" s="6">
        <v>47</v>
      </c>
      <c r="BH608" s="6">
        <v>52</v>
      </c>
      <c r="BI608" s="6">
        <v>18</v>
      </c>
      <c r="BJ608" s="6">
        <v>29</v>
      </c>
      <c r="BK608" s="6">
        <v>27</v>
      </c>
      <c r="BL608" s="6">
        <v>8</v>
      </c>
      <c r="BM608" s="6">
        <v>36</v>
      </c>
      <c r="BN608" s="6">
        <v>16</v>
      </c>
      <c r="BQ608" s="6">
        <v>3</v>
      </c>
      <c r="BR608" s="6">
        <v>55</v>
      </c>
      <c r="CK608" s="5"/>
      <c r="CL608" s="5"/>
    </row>
    <row r="609" spans="1:70" ht="11.25">
      <c r="A609" s="6" t="s">
        <v>237</v>
      </c>
      <c r="E609" s="6">
        <v>7</v>
      </c>
      <c r="G609" s="6">
        <v>9</v>
      </c>
      <c r="H609" s="6">
        <v>30</v>
      </c>
      <c r="I609" s="6">
        <v>23</v>
      </c>
      <c r="J609" s="6">
        <v>37</v>
      </c>
      <c r="K609" s="6">
        <v>2</v>
      </c>
      <c r="Q609" s="6">
        <v>22</v>
      </c>
      <c r="R609" s="6">
        <v>45</v>
      </c>
      <c r="S609" s="6">
        <v>32</v>
      </c>
      <c r="T609" s="6">
        <v>5</v>
      </c>
      <c r="U609" s="6">
        <v>36</v>
      </c>
      <c r="V609" s="6">
        <v>16</v>
      </c>
      <c r="W609" s="6">
        <v>1</v>
      </c>
      <c r="Y609" s="6">
        <v>47</v>
      </c>
      <c r="Z609" s="6">
        <v>35</v>
      </c>
      <c r="AA609" s="6">
        <v>20</v>
      </c>
      <c r="AB609" s="6">
        <v>27</v>
      </c>
      <c r="AC609" s="6">
        <v>25</v>
      </c>
      <c r="AD609" s="6">
        <v>50</v>
      </c>
      <c r="AE609" s="6">
        <v>49</v>
      </c>
      <c r="AF609" s="6">
        <v>51</v>
      </c>
      <c r="AG609" s="6">
        <v>3</v>
      </c>
      <c r="AH609" s="6">
        <v>12</v>
      </c>
      <c r="AI609" s="6">
        <v>19</v>
      </c>
      <c r="AJ609" s="6">
        <v>10</v>
      </c>
      <c r="AK609" s="6">
        <v>14</v>
      </c>
      <c r="AL609" s="6">
        <v>13</v>
      </c>
      <c r="AN609" s="6">
        <v>52</v>
      </c>
      <c r="AO609" s="6">
        <v>26</v>
      </c>
      <c r="AP609" s="6">
        <v>31</v>
      </c>
      <c r="AR609" s="6">
        <v>28</v>
      </c>
      <c r="AS609" s="6">
        <v>34</v>
      </c>
      <c r="AT609" s="6">
        <v>46</v>
      </c>
      <c r="AU609" s="6">
        <v>15</v>
      </c>
      <c r="AX609" s="6">
        <v>18</v>
      </c>
      <c r="AY609" s="6">
        <v>39</v>
      </c>
      <c r="BA609" s="6">
        <v>6</v>
      </c>
      <c r="BD609" s="6">
        <v>38</v>
      </c>
      <c r="BE609" s="6">
        <v>41</v>
      </c>
      <c r="BF609" s="6">
        <v>42</v>
      </c>
      <c r="BG609" s="6">
        <v>11</v>
      </c>
      <c r="BH609" s="6">
        <v>44</v>
      </c>
      <c r="BI609" s="6">
        <v>21</v>
      </c>
      <c r="BJ609" s="6">
        <v>33</v>
      </c>
      <c r="BK609" s="6">
        <v>29</v>
      </c>
      <c r="BL609" s="6">
        <v>8</v>
      </c>
      <c r="BM609" s="6">
        <v>40</v>
      </c>
      <c r="BN609" s="6">
        <v>17</v>
      </c>
      <c r="BQ609" s="6">
        <v>4</v>
      </c>
      <c r="BR609" s="6">
        <v>48</v>
      </c>
    </row>
    <row r="610" spans="1:70" ht="11.25">
      <c r="A610" s="15" t="s">
        <v>238</v>
      </c>
      <c r="E610" s="6">
        <v>6</v>
      </c>
      <c r="F610" s="6">
        <v>32</v>
      </c>
      <c r="H610" s="6">
        <v>23</v>
      </c>
      <c r="I610" s="6">
        <v>17</v>
      </c>
      <c r="J610" s="6">
        <v>25</v>
      </c>
      <c r="K610" s="6">
        <v>2</v>
      </c>
      <c r="L610" s="6">
        <v>14</v>
      </c>
      <c r="Q610" s="6">
        <v>16</v>
      </c>
      <c r="R610" s="6">
        <v>29</v>
      </c>
      <c r="S610" s="6">
        <v>21</v>
      </c>
      <c r="T610" s="6">
        <v>4</v>
      </c>
      <c r="V610" s="6">
        <v>13</v>
      </c>
      <c r="W610" s="6">
        <v>1</v>
      </c>
      <c r="AH610" s="6">
        <v>9</v>
      </c>
      <c r="AI610" s="6">
        <v>14</v>
      </c>
      <c r="AJ610" s="6">
        <v>8</v>
      </c>
      <c r="AK610" s="6">
        <v>10</v>
      </c>
      <c r="AL610" s="6">
        <v>11</v>
      </c>
      <c r="AM610" s="6">
        <v>12</v>
      </c>
      <c r="AO610" s="6">
        <v>18</v>
      </c>
      <c r="AR610" s="6">
        <v>19</v>
      </c>
      <c r="AS610" s="6">
        <v>24</v>
      </c>
      <c r="AT610" s="6">
        <v>30</v>
      </c>
      <c r="BA610" s="6">
        <v>5</v>
      </c>
      <c r="BE610" s="6">
        <v>27</v>
      </c>
      <c r="BF610" s="6">
        <v>26</v>
      </c>
      <c r="BH610" s="6">
        <v>28</v>
      </c>
      <c r="BI610" s="6">
        <v>15</v>
      </c>
      <c r="BJ610" s="6">
        <v>22</v>
      </c>
      <c r="BK610" s="6">
        <v>20</v>
      </c>
      <c r="BQ610" s="6">
        <v>3</v>
      </c>
      <c r="BR610" s="6">
        <v>31</v>
      </c>
    </row>
    <row r="611" spans="1:70" ht="11.25">
      <c r="A611" s="6" t="s">
        <v>239</v>
      </c>
      <c r="E611" s="6">
        <v>4</v>
      </c>
      <c r="F611" s="6">
        <v>5</v>
      </c>
      <c r="H611" s="6">
        <v>14</v>
      </c>
      <c r="I611" s="6">
        <v>11</v>
      </c>
      <c r="R611" s="6">
        <v>16</v>
      </c>
      <c r="T611" s="6">
        <v>2</v>
      </c>
      <c r="V611" s="6">
        <v>9</v>
      </c>
      <c r="AI611" s="6">
        <v>10</v>
      </c>
      <c r="AJ611" s="6">
        <v>6</v>
      </c>
      <c r="AK611" s="6">
        <v>7</v>
      </c>
      <c r="AL611" s="6">
        <v>8</v>
      </c>
      <c r="AO611" s="6">
        <v>12</v>
      </c>
      <c r="AT611" s="6">
        <v>17</v>
      </c>
      <c r="BA611" s="6">
        <v>3</v>
      </c>
      <c r="BH611" s="6">
        <v>15</v>
      </c>
      <c r="BK611" s="6">
        <v>13</v>
      </c>
      <c r="BQ611" s="6">
        <v>1</v>
      </c>
      <c r="BR611" s="6">
        <v>18</v>
      </c>
    </row>
    <row r="612" spans="1:70" ht="11.25">
      <c r="A612" s="6" t="s">
        <v>240</v>
      </c>
      <c r="E612" s="6">
        <v>4</v>
      </c>
      <c r="H612" s="6">
        <v>10</v>
      </c>
      <c r="R612" s="6">
        <v>13</v>
      </c>
      <c r="T612" s="6">
        <v>2</v>
      </c>
      <c r="W612" s="6">
        <v>1</v>
      </c>
      <c r="AH612" s="6">
        <v>5</v>
      </c>
      <c r="AI612" s="6">
        <v>7</v>
      </c>
      <c r="AL612" s="6">
        <v>11</v>
      </c>
      <c r="AM612" s="6">
        <v>6</v>
      </c>
      <c r="AO612" s="6">
        <v>8</v>
      </c>
      <c r="AT612" s="6">
        <v>14</v>
      </c>
      <c r="AU612" s="6">
        <v>16</v>
      </c>
      <c r="BA612" s="6">
        <v>3</v>
      </c>
      <c r="BH612" s="6">
        <v>12</v>
      </c>
      <c r="BK612" s="6">
        <v>9</v>
      </c>
      <c r="BR612" s="6">
        <v>15</v>
      </c>
    </row>
    <row r="613" ht="11.25">
      <c r="B613" s="33"/>
    </row>
    <row r="631" ht="11.25">
      <c r="B631" s="33"/>
    </row>
  </sheetData>
  <printOptions horizontalCentered="1" verticalCentered="1"/>
  <pageMargins left="0.4" right="0.4" top="0.3" bottom="0.4" header="0.5" footer="0.5"/>
  <pageSetup orientation="portrait" pageOrder="overThenDown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VOC Template</dc:title>
  <dc:subject>monitoring well data</dc:subject>
  <dc:creator>Amy L. Dahl</dc:creator>
  <cp:keywords/>
  <dc:description/>
  <cp:lastModifiedBy>jjulik</cp:lastModifiedBy>
  <cp:lastPrinted>2001-04-11T21:35:41Z</cp:lastPrinted>
  <dcterms:created xsi:type="dcterms:W3CDTF">1999-04-26T20:17:53Z</dcterms:created>
  <cp:category/>
  <cp:version/>
  <cp:contentType/>
  <cp:contentStatus/>
</cp:coreProperties>
</file>