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70" tabRatio="921" activeTab="9"/>
  </bookViews>
  <sheets>
    <sheet name="Metal Trends (15)" sheetId="1" r:id="rId1"/>
    <sheet name="Metal Trends (14)" sheetId="2" r:id="rId2"/>
    <sheet name="Metal Trends (13)" sheetId="3" r:id="rId3"/>
    <sheet name="Tot-VOCs (13)" sheetId="4" r:id="rId4"/>
    <sheet name="Tot-VOCs (14)" sheetId="5" r:id="rId5"/>
    <sheet name="Tot-VOCs (15)" sheetId="6" r:id="rId6"/>
    <sheet name="RW-VOCs (2)" sheetId="7" r:id="rId7"/>
    <sheet name="RW-VOCs" sheetId="8" r:id="rId8"/>
    <sheet name="Tablepw00" sheetId="9" r:id="rId9"/>
    <sheet name="Pumpout Sys" sheetId="10" r:id="rId10"/>
  </sheets>
  <definedNames>
    <definedName name="IROW">#REF!</definedName>
    <definedName name="_xlnm.Print_Titles" localSheetId="8">'Tablepw00'!$A:$D,'Tablepw00'!$1:$5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<sst xmlns="http://schemas.openxmlformats.org/spreadsheetml/2006/main" count="1234" uniqueCount="138">
  <si>
    <t>Chisago/Isanti SLF</t>
  </si>
  <si>
    <t>Acetone</t>
  </si>
  <si>
    <t>Allyl Chloride</t>
  </si>
  <si>
    <t>Benzene</t>
  </si>
  <si>
    <t>Bromochloromethane</t>
  </si>
  <si>
    <t>Bromobenzene</t>
  </si>
  <si>
    <t>Bromodichloromethane</t>
  </si>
  <si>
    <t>Bromoform</t>
  </si>
  <si>
    <t>Bromomethane</t>
  </si>
  <si>
    <t>n-Butyl benzene</t>
  </si>
  <si>
    <t>sec-Butyl benzene</t>
  </si>
  <si>
    <t>tert-Butyl benzene</t>
  </si>
  <si>
    <t>Carbon Tetrachloride</t>
  </si>
  <si>
    <t>Chlorobenzene</t>
  </si>
  <si>
    <t>Chlorodibromomethane</t>
  </si>
  <si>
    <t>Chloroethane</t>
  </si>
  <si>
    <t>Chloroform</t>
  </si>
  <si>
    <t>Chloromethane</t>
  </si>
  <si>
    <t>2-Chlorotoluene</t>
  </si>
  <si>
    <t>4-Chlorotoluene</t>
  </si>
  <si>
    <t>Cumene</t>
  </si>
  <si>
    <t>1,2-Dibromo-3-chloropropane</t>
  </si>
  <si>
    <t>1,2 Dibromoethane (EDB)</t>
  </si>
  <si>
    <t>Dibromomethane</t>
  </si>
  <si>
    <t>1,1 Dichloro 1-propene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</si>
  <si>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</si>
  <si>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</si>
  <si>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</si>
  <si>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</si>
  <si>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</si>
  <si>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</si>
  <si>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</si>
  <si>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</si>
  <si>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</si>
  <si>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</si>
  <si>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</si>
  <si>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</si>
  <si>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</si>
  <si>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1,3 Dichloropropene cis</t>
  </si>
  <si>
    <t>1,3 Dichloropropene trans</t>
  </si>
  <si>
    <t>Ethyl Benzene</t>
  </si>
  <si>
    <t>Ethyl Ether</t>
  </si>
  <si>
    <t>Hexachlorobutadiene</t>
  </si>
  <si>
    <t>Isopropyl benzene</t>
  </si>
  <si>
    <t>p-Isopropyl toluene</t>
  </si>
  <si>
    <t>Methyl Ethyl Ketone</t>
  </si>
  <si>
    <t>Methyl Isobutyl Ketone</t>
  </si>
  <si>
    <t>Methylene Chloride</t>
  </si>
  <si>
    <t>Methyl tert-butyl ether</t>
  </si>
  <si>
    <t>Naphthalene</t>
  </si>
  <si>
    <t>n-Propyl benzene</t>
  </si>
  <si>
    <t>Styrene</t>
  </si>
  <si>
    <t>1,1,1,2 Tetrachloroethane</t>
  </si>
  <si>
    <t>1,1,2,2 Tetrachloroethane</t>
  </si>
  <si>
    <t>1,1,2,2 Tetrachloroethylene</t>
  </si>
  <si>
    <t>Tetrahydrofuran</t>
  </si>
  <si>
    <t>Toluene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</si>
  <si>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</si>
  <si>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</si>
  <si>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</si>
  <si>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</si>
  <si>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</si>
  <si>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</si>
  <si>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1,3,5-Trimethylbenzene</t>
  </si>
  <si>
    <t>1,2,4-Trimethylbenzene</t>
  </si>
  <si>
    <t>1,2,4-Trichlorobenzene</t>
  </si>
  <si>
    <t>1,2,3-Trichlorobenzene</t>
  </si>
  <si>
    <t>Vinyl Chloride</t>
  </si>
  <si>
    <t>Xylenes m,p,o</t>
  </si>
  <si>
    <t>TOTAL VOCS</t>
  </si>
  <si>
    <t>No. of VOCs</t>
  </si>
  <si>
    <t>Alkalinity</t>
  </si>
  <si>
    <t>TSS</t>
  </si>
  <si>
    <t>TDS</t>
  </si>
  <si>
    <t>Chlorides</t>
  </si>
  <si>
    <t>Sulfates</t>
  </si>
  <si>
    <t>NitrateNitrite/N</t>
  </si>
  <si>
    <t>Ammonia Nitrogen</t>
  </si>
  <si>
    <t>Arsenic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</si>
  <si>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</si>
  <si>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</si>
  <si>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</si>
  <si>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</si>
  <si>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</si>
  <si>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</si>
  <si>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</si>
  <si>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</si>
  <si>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Zinc</t>
  </si>
  <si>
    <t>Dissolved Oxygen</t>
  </si>
  <si>
    <t>Turbidity</t>
  </si>
  <si>
    <t>Spec Conductance</t>
  </si>
  <si>
    <t>pH</t>
  </si>
  <si>
    <t>WELL NUMBER</t>
  </si>
  <si>
    <t>SAMPLE DATE</t>
  </si>
  <si>
    <t>LABORATORY</t>
  </si>
  <si>
    <t>mg/l</t>
  </si>
  <si>
    <t>ug/L</t>
  </si>
  <si>
    <t>mg/L</t>
  </si>
  <si>
    <t>NTUs</t>
  </si>
  <si>
    <t>pH Units</t>
  </si>
  <si>
    <t>OLD I.L.=</t>
  </si>
  <si>
    <t xml:space="preserve">                                                </t>
  </si>
  <si>
    <t>NEW RAL=</t>
  </si>
  <si>
    <t>NEW HRL=</t>
  </si>
  <si>
    <t>MVTL order</t>
  </si>
  <si>
    <t>alpha order</t>
  </si>
  <si>
    <t>WMI order</t>
  </si>
  <si>
    <t>MDH order</t>
  </si>
  <si>
    <t>Midwest order</t>
  </si>
  <si>
    <t>CBC-Enviro order</t>
  </si>
  <si>
    <t>RW-1</t>
  </si>
  <si>
    <t>MDH</t>
  </si>
  <si>
    <t>&lt;0.02</t>
  </si>
  <si>
    <t>na</t>
  </si>
  <si>
    <t>ND</t>
  </si>
  <si>
    <t>NA</t>
  </si>
  <si>
    <t>&lt;0.05</t>
  </si>
  <si>
    <t>RW-2</t>
  </si>
  <si>
    <t>&lt;0.10</t>
  </si>
  <si>
    <t>&lt;0.50</t>
  </si>
  <si>
    <t>&lt;10</t>
  </si>
  <si>
    <t>&lt;1.0</t>
  </si>
  <si>
    <t>RW-3</t>
  </si>
  <si>
    <t>&lt;0.1</t>
  </si>
  <si>
    <t>&lt;1</t>
  </si>
  <si>
    <t>RW Avg</t>
  </si>
  <si>
    <t>Cascade Base</t>
  </si>
  <si>
    <t>0..8</t>
  </si>
  <si>
    <t>Settling Basin Outlet</t>
  </si>
  <si>
    <t>Wetland 2 Inlet</t>
  </si>
  <si>
    <t>Wetland 3 Inlet</t>
  </si>
  <si>
    <t>Avg Inlet</t>
  </si>
  <si>
    <t>Wetland Outlet</t>
  </si>
  <si>
    <t>Discharge Basin</t>
  </si>
  <si>
    <t>Trip Blank</t>
  </si>
  <si>
    <t>Field Blank</t>
  </si>
  <si>
    <t>&lt;0.5</t>
  </si>
  <si>
    <t>&lt;0.01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</si>
</sst>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;;;"/>
    <numFmt numFmtId="168" formatCode="mm/dd/yy"/>
    <numFmt numFmtId="169" formatCode="mmm\-dd\-yy"/>
  </numFmts>
  <fonts count="16">
    <font>
      <sz val="8"/>
      <color indexed="12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color indexed="12"/>
      <name val="Arial"/>
      <family val="0"/>
    </font>
    <font>
      <sz val="8"/>
      <color indexed="18"/>
      <name val="Arial"/>
      <family val="0"/>
    </font>
    <font>
      <b/>
      <sz val="12"/>
      <name val="MS Sans Serif"/>
      <family val="0"/>
    </font>
    <font>
      <sz val="10"/>
      <color indexed="18"/>
      <name val="Courier"/>
      <family val="0"/>
    </font>
    <font>
      <b/>
      <sz val="12"/>
      <name val="Arial"/>
      <family val="2"/>
    </font>
    <font>
      <b/>
      <sz val="18"/>
      <name val="MS Sans Serif"/>
      <family val="2"/>
    </font>
    <font>
      <b/>
      <sz val="14"/>
      <name val="Arial"/>
      <family val="2"/>
    </font>
    <font>
      <b/>
      <sz val="10"/>
      <color indexed="12"/>
      <name val="Arial"/>
      <family val="0"/>
    </font>
    <font>
      <sz val="6"/>
      <name val="Arial"/>
      <family val="2"/>
    </font>
    <font>
      <b/>
      <sz val="24"/>
      <name val="MS Sans Serif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2"/>
      </right>
      <top>
        <color indexed="63"/>
      </top>
      <bottom style="thick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2"/>
      </bottom>
    </border>
  </borders>
  <cellStyleXfs count="20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2">
    <xf numFmtId="2" fontId="0" fillId="0" borderId="0" xfId="0" applyAlignment="1">
      <alignment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 textRotation="90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Font="1" applyAlignment="1">
      <alignment horizontal="center"/>
    </xf>
    <xf numFmtId="0" fontId="0" fillId="0" borderId="0" xfId="0" applyNumberFormat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2" fontId="6" fillId="0" borderId="2" xfId="0" applyFont="1" applyBorder="1" applyAlignment="1">
      <alignment horizont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2" fontId="6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 textRotation="90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 textRotation="90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2" fontId="0" fillId="0" borderId="0" xfId="0" applyAlignment="1">
      <alignment horizontal="center"/>
    </xf>
    <xf numFmtId="166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 vertical="center" textRotation="90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Font="1" applyBorder="1" applyAlignment="1" applyProtection="1">
      <alignment horizontal="center" vertical="center" textRotation="90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5" fontId="0" fillId="0" borderId="7" xfId="0" applyNumberFormat="1" applyFont="1" applyBorder="1" applyAlignment="1" applyProtection="1">
      <alignment horizontal="center" vertical="center" textRotation="90"/>
      <protection locked="0"/>
    </xf>
    <xf numFmtId="165" fontId="0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 horizontal="center"/>
    </xf>
    <xf numFmtId="2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horizontal="center" vertical="center" textRotation="90"/>
      <protection locked="0"/>
    </xf>
    <xf numFmtId="165" fontId="0" fillId="0" borderId="4" xfId="0" applyNumberFormat="1" applyFont="1" applyBorder="1" applyAlignment="1" applyProtection="1">
      <alignment horizontal="center" vertical="center" textRotation="90"/>
      <protection locked="0"/>
    </xf>
    <xf numFmtId="165" fontId="0" fillId="0" borderId="7" xfId="0" applyNumberFormat="1" applyFont="1" applyBorder="1" applyAlignment="1" applyProtection="1">
      <alignment horizontal="center" vertical="center" textRotation="90"/>
      <protection locked="0"/>
    </xf>
    <xf numFmtId="165" fontId="0" fillId="0" borderId="0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 applyProtection="1">
      <alignment horizontal="center" vertical="center" textRotation="90"/>
      <protection locked="0"/>
    </xf>
    <xf numFmtId="2" fontId="0" fillId="0" borderId="0" xfId="0" applyNumberFormat="1" applyFont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>
      <alignment horizontal="center" vertical="center" textRotation="9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8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2" fontId="0" fillId="0" borderId="2" xfId="0" applyFont="1" applyBorder="1" applyAlignment="1">
      <alignment horizontal="center"/>
    </xf>
    <xf numFmtId="2" fontId="0" fillId="0" borderId="0" xfId="0" applyFont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2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Sys'!$CD$24,'Pumpout Sys'!$CD$88,'Pumpout Sys'!$CD$105,'Pumpout Sys'!$CD$122,'Pumpout Sys'!$CD$143,'Pumpout Sys'!$CD$159)</c:f>
              <c:numCache>
                <c:ptCount val="6"/>
                <c:pt idx="0">
                  <c:v>27</c:v>
                </c:pt>
                <c:pt idx="1">
                  <c:v>25</c:v>
                </c:pt>
                <c:pt idx="2">
                  <c:v>4.2</c:v>
                </c:pt>
                <c:pt idx="3">
                  <c:v>4.2</c:v>
                </c:pt>
                <c:pt idx="4">
                  <c:v>2</c:v>
                </c:pt>
                <c:pt idx="5">
                  <c:v>2.4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Sys'!$CE$24,'Pumpout Sys'!$CE$88,'Pumpout Sys'!$CE$105,'Pumpout Sys'!$CE$122,'Pumpout Sys'!$CE$143,'Pumpout Sys'!$CE$159)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Sys'!$CH$24,'Pumpout Sys'!$CH$88,'Pumpout Sys'!$CH$105,'Pumpout Sys'!$CH$122,'Pumpout Sys'!$CH$143,'Pumpout Sys'!$CD$159)</c:f>
              <c:numCache>
                <c:ptCount val="6"/>
                <c:pt idx="0">
                  <c:v>6.5</c:v>
                </c:pt>
                <c:pt idx="1">
                  <c:v>14</c:v>
                </c:pt>
                <c:pt idx="2">
                  <c:v>0.39</c:v>
                </c:pt>
                <c:pt idx="3">
                  <c:v>0.35</c:v>
                </c:pt>
                <c:pt idx="4">
                  <c:v>0.039</c:v>
                </c:pt>
                <c:pt idx="5">
                  <c:v>2.4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Sys'!$CK$24,'Pumpout Sys'!$CK$88,'Pumpout Sys'!$CK$105,'Pumpout Sys'!$CK$122,'Pumpout Sys'!$CK$143,'Pumpout Sys'!$CK$159)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18,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426326"/>
        <c:crosses val="autoZero"/>
        <c:auto val="0"/>
        <c:lblOffset val="100"/>
        <c:noMultiLvlLbl val="0"/>
      </c:catAx>
      <c:valAx>
        <c:axId val="64426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61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"/>
          <c:w val="0.128"/>
          <c:h val="0.40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71729"/>
        <c:axId val="50145562"/>
      </c:lineChart>
      <c:catAx>
        <c:axId val="5571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45562"/>
        <c:crosses val="autoZero"/>
        <c:auto val="0"/>
        <c:lblOffset val="100"/>
        <c:noMultiLvlLbl val="0"/>
      </c:catAx>
      <c:valAx>
        <c:axId val="50145562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172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656875"/>
        <c:axId val="35258692"/>
      </c:line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58692"/>
        <c:crosses val="autoZero"/>
        <c:auto val="0"/>
        <c:lblOffset val="100"/>
        <c:noMultiLvlLbl val="0"/>
      </c:catAx>
      <c:valAx>
        <c:axId val="35258692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687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4"/>
              <c:pt idx="0">
                <c:v>32855</c:v>
              </c:pt>
              <c:pt idx="1">
                <c:v>32890</c:v>
              </c:pt>
              <c:pt idx="2">
                <c:v>32987</c:v>
              </c:pt>
              <c:pt idx="3">
                <c:v>33078</c:v>
              </c:pt>
              <c:pt idx="4">
                <c:v>33456</c:v>
              </c:pt>
              <c:pt idx="5">
                <c:v>33801</c:v>
              </c:pt>
              <c:pt idx="6">
                <c:v>33897</c:v>
              </c:pt>
              <c:pt idx="7">
                <c:v>33931</c:v>
              </c:pt>
              <c:pt idx="8">
                <c:v>34067</c:v>
              </c:pt>
              <c:pt idx="9">
                <c:v>34156</c:v>
              </c:pt>
              <c:pt idx="10">
                <c:v>34261</c:v>
              </c:pt>
              <c:pt idx="11">
                <c:v>34453</c:v>
              </c:pt>
              <c:pt idx="12">
                <c:v>34517</c:v>
              </c:pt>
              <c:pt idx="15">
                <c:v>32818</c:v>
              </c:pt>
              <c:pt idx="16">
                <c:v>32828</c:v>
              </c:pt>
              <c:pt idx="17">
                <c:v>32842</c:v>
              </c:pt>
              <c:pt idx="18">
                <c:v>32855</c:v>
              </c:pt>
              <c:pt idx="19">
                <c:v>32889</c:v>
              </c:pt>
              <c:pt idx="20">
                <c:v>32987</c:v>
              </c:pt>
              <c:pt idx="21">
                <c:v>33078</c:v>
              </c:pt>
              <c:pt idx="22">
                <c:v>33357</c:v>
              </c:pt>
              <c:pt idx="23">
                <c:v>33456</c:v>
              </c:pt>
              <c:pt idx="24">
                <c:v>33695</c:v>
              </c:pt>
              <c:pt idx="25">
                <c:v>34067</c:v>
              </c:pt>
              <c:pt idx="26">
                <c:v>34156</c:v>
              </c:pt>
              <c:pt idx="27">
                <c:v>34263</c:v>
              </c:pt>
              <c:pt idx="28">
                <c:v>34452</c:v>
              </c:pt>
              <c:pt idx="29">
                <c:v>34551</c:v>
              </c:pt>
              <c:pt idx="30">
                <c:v>34620</c:v>
              </c:pt>
              <c:pt idx="31">
                <c:v>35018</c:v>
              </c:pt>
              <c:pt idx="34">
                <c:v>32818</c:v>
              </c:pt>
              <c:pt idx="35">
                <c:v>32828</c:v>
              </c:pt>
              <c:pt idx="36">
                <c:v>32842</c:v>
              </c:pt>
              <c:pt idx="37">
                <c:v>32855</c:v>
              </c:pt>
              <c:pt idx="38">
                <c:v>32889</c:v>
              </c:pt>
              <c:pt idx="39">
                <c:v>32987</c:v>
              </c:pt>
              <c:pt idx="40">
                <c:v>33078</c:v>
              </c:pt>
              <c:pt idx="41">
                <c:v>33456</c:v>
              </c:pt>
              <c:pt idx="42">
                <c:v>33801</c:v>
              </c:pt>
              <c:pt idx="43">
                <c:v>33897</c:v>
              </c:pt>
              <c:pt idx="44">
                <c:v>33931</c:v>
              </c:pt>
              <c:pt idx="45">
                <c:v>34067</c:v>
              </c:pt>
              <c:pt idx="46">
                <c:v>34156</c:v>
              </c:pt>
              <c:pt idx="47">
                <c:v>34263</c:v>
              </c:pt>
              <c:pt idx="48">
                <c:v>34453</c:v>
              </c:pt>
              <c:pt idx="49">
                <c:v>34517</c:v>
              </c:pt>
              <c:pt idx="50">
                <c:v>35018</c:v>
              </c:pt>
              <c:pt idx="53">
                <c:v>32818</c:v>
              </c:pt>
              <c:pt idx="54">
                <c:v>32828</c:v>
              </c:pt>
              <c:pt idx="55">
                <c:v>32842</c:v>
              </c:pt>
              <c:pt idx="56">
                <c:v>32855</c:v>
              </c:pt>
              <c:pt idx="57">
                <c:v>32889</c:v>
              </c:pt>
              <c:pt idx="58">
                <c:v>32987</c:v>
              </c:pt>
              <c:pt idx="59">
                <c:v>33078</c:v>
              </c:pt>
              <c:pt idx="60">
                <c:v>33357</c:v>
              </c:pt>
              <c:pt idx="61">
                <c:v>33456</c:v>
              </c:pt>
              <c:pt idx="62">
                <c:v>33535</c:v>
              </c:pt>
              <c:pt idx="63">
                <c:v>33695</c:v>
              </c:pt>
              <c:pt idx="64">
                <c:v>34067</c:v>
              </c:pt>
              <c:pt idx="65">
                <c:v>34156</c:v>
              </c:pt>
              <c:pt idx="66">
                <c:v>34263</c:v>
              </c:pt>
              <c:pt idx="67">
                <c:v>34452</c:v>
              </c:pt>
              <c:pt idx="68">
                <c:v>34551</c:v>
              </c:pt>
              <c:pt idx="69">
                <c:v>34620</c:v>
              </c:pt>
              <c:pt idx="70">
                <c:v>35018</c:v>
              </c:pt>
              <c:pt idx="73">
                <c:v>32818</c:v>
              </c:pt>
              <c:pt idx="74">
                <c:v>32828</c:v>
              </c:pt>
              <c:pt idx="75">
                <c:v>32842</c:v>
              </c:pt>
              <c:pt idx="76">
                <c:v>32855</c:v>
              </c:pt>
              <c:pt idx="77">
                <c:v>32889</c:v>
              </c:pt>
              <c:pt idx="78">
                <c:v>32987</c:v>
              </c:pt>
              <c:pt idx="79">
                <c:v>33078</c:v>
              </c:pt>
              <c:pt idx="80">
                <c:v>33357</c:v>
              </c:pt>
              <c:pt idx="81">
                <c:v>33456</c:v>
              </c:pt>
              <c:pt idx="82">
                <c:v>34067</c:v>
              </c:pt>
              <c:pt idx="83">
                <c:v>34156</c:v>
              </c:pt>
              <c:pt idx="84">
                <c:v>34263</c:v>
              </c:pt>
              <c:pt idx="85">
                <c:v>34440</c:v>
              </c:pt>
              <c:pt idx="86">
                <c:v>34618</c:v>
              </c:pt>
              <c:pt idx="87">
                <c:v>35018</c:v>
              </c:pt>
              <c:pt idx="90">
                <c:v>32818</c:v>
              </c:pt>
              <c:pt idx="91">
                <c:v>32828</c:v>
              </c:pt>
              <c:pt idx="92">
                <c:v>32842</c:v>
              </c:pt>
              <c:pt idx="93">
                <c:v>32855</c:v>
              </c:pt>
            </c:strLit>
          </c:cat>
          <c:val>
            <c:numLit>
              <c:ptCount val="94"/>
            </c:numLit>
          </c:val>
          <c:smooth val="0"/>
        </c:ser>
        <c:marker val="1"/>
        <c:axId val="48892773"/>
        <c:axId val="37381774"/>
      </c:lineChart>
      <c:lineChart>
        <c:grouping val="standard"/>
        <c:varyColors val="0"/>
        <c:marker val="1"/>
        <c:axId val="891647"/>
        <c:axId val="8024824"/>
      </c:lineChart>
      <c:catAx>
        <c:axId val="4889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81774"/>
        <c:crosses val="autoZero"/>
        <c:auto val="0"/>
        <c:lblOffset val="100"/>
        <c:noMultiLvlLbl val="0"/>
      </c:catAx>
      <c:valAx>
        <c:axId val="373817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892773"/>
        <c:crossesAt val="1"/>
        <c:crossBetween val="between"/>
        <c:dispUnits/>
      </c:valAx>
      <c:catAx>
        <c:axId val="891647"/>
        <c:scaling>
          <c:orientation val="minMax"/>
        </c:scaling>
        <c:axPos val="b"/>
        <c:delete val="1"/>
        <c:majorTickMark val="in"/>
        <c:minorTickMark val="none"/>
        <c:tickLblPos val="nextTo"/>
        <c:crossAx val="8024824"/>
        <c:crosses val="autoZero"/>
        <c:auto val="0"/>
        <c:lblOffset val="100"/>
        <c:noMultiLvlLbl val="0"/>
      </c:catAx>
      <c:valAx>
        <c:axId val="8024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9164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14553"/>
        <c:axId val="46030978"/>
      </c:lineChart>
      <c:catAx>
        <c:axId val="511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auto val="0"/>
        <c:lblOffset val="100"/>
        <c:noMultiLvlLbl val="0"/>
      </c:catAx>
      <c:valAx>
        <c:axId val="46030978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4553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625619"/>
        <c:axId val="37521708"/>
      </c:line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21708"/>
        <c:crosses val="autoZero"/>
        <c:auto val="0"/>
        <c:lblOffset val="100"/>
        <c:noMultiLvlLbl val="0"/>
      </c:catAx>
      <c:valAx>
        <c:axId val="37521708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2561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Sys'!$CD$23,'Pumpout Sys'!$CD$87,'Pumpout Sys'!$CD$104,'Pumpout Sys'!$CD$121,'Pumpout Sys'!$CD$142,'Pumpout Sys'!$CD$158)</c:f>
              <c:numCache>
                <c:ptCount val="6"/>
                <c:pt idx="0">
                  <c:v>35</c:v>
                </c:pt>
                <c:pt idx="1">
                  <c:v>26</c:v>
                </c:pt>
                <c:pt idx="2">
                  <c:v>9.7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Sys'!$CE$23,'Pumpout Sys'!$CE$87,'Pumpout Sys'!$CE$104,'Pumpout Sys'!$CE$121,'Pumpout Sys'!$CE$142,'Pumpout Sys'!$CE$158)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Sys'!$CH$23,'Pumpout Sys'!$CH$87,'Pumpout Sys'!$CH$104,'Pumpout Sys'!$CH$121,'Pumpout Sys'!$CH$142,'Pumpout Sys'!$CD$158)</c:f>
              <c:numCache>
                <c:ptCount val="6"/>
                <c:pt idx="0">
                  <c:v>28</c:v>
                </c:pt>
                <c:pt idx="1">
                  <c:v>16</c:v>
                </c:pt>
                <c:pt idx="2">
                  <c:v>0.16</c:v>
                </c:pt>
                <c:pt idx="3">
                  <c:v>0.18</c:v>
                </c:pt>
                <c:pt idx="4">
                  <c:v>0.13</c:v>
                </c:pt>
                <c:pt idx="5">
                  <c:v>5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Sys'!$CK$23,'Pumpout Sys'!$CK$87,'Pumpout Sys'!$CK$104,'Pumpout Sys'!$CK$121,'Pumpout Sys'!$CK$142,'Pumpout Sys'!$CK$158)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August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149888"/>
        <c:crosses val="autoZero"/>
        <c:auto val="0"/>
        <c:lblOffset val="100"/>
        <c:noMultiLvlLbl val="0"/>
      </c:catAx>
      <c:valAx>
        <c:axId val="5114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"/>
          <c:w val="0.128"/>
          <c:h val="0.40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Sys'!$CD$22,'Pumpout Sys'!$CD$86,'Pumpout Sys'!$CD$103,'Pumpout Sys'!$CD$120,'Pumpout Sys'!$CD$141,'Pumpout Sys'!$CD$157)</c:f>
              <c:numCache>
                <c:ptCount val="6"/>
                <c:pt idx="0">
                  <c:v>26</c:v>
                </c:pt>
                <c:pt idx="1">
                  <c:v>27</c:v>
                </c:pt>
                <c:pt idx="2">
                  <c:v>5.7</c:v>
                </c:pt>
                <c:pt idx="3">
                  <c:v>4.3</c:v>
                </c:pt>
                <c:pt idx="4">
                  <c:v>9.4</c:v>
                </c:pt>
                <c:pt idx="5">
                  <c:v>9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Sys'!$CE$22,'Pumpout Sys'!$CE$86,'Pumpout Sys'!$CE$103,'Pumpout Sys'!$CE$120,'Pumpout Sys'!$CE$141,'Pumpout Sys'!$CE$157)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Sys'!$CH$22,'Pumpout Sys'!$CH$86,'Pumpout Sys'!$CH$103,'Pumpout Sys'!$CH$120,'Pumpout Sys'!$CH$141,'Pumpout Sys'!$CD$157)</c:f>
              <c:numCache>
                <c:ptCount val="6"/>
                <c:pt idx="0">
                  <c:v>8.6</c:v>
                </c:pt>
                <c:pt idx="1">
                  <c:v>16</c:v>
                </c:pt>
                <c:pt idx="2">
                  <c:v>1.4</c:v>
                </c:pt>
                <c:pt idx="3">
                  <c:v>0.52</c:v>
                </c:pt>
                <c:pt idx="4">
                  <c:v>2.4</c:v>
                </c:pt>
                <c:pt idx="5">
                  <c:v>9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Sys'!$CK$22,'Pumpout Sys'!$CK$86,'Pumpout Sys'!$CK$103,'Pumpout Sys'!$CK$120,'Pumpout Sys'!$CK$141,'Pumpout Sys'!$CK$157)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695809"/>
        <c:axId val="49500234"/>
      </c:barChart>
      <c:catAx>
        <c:axId val="5769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May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500234"/>
        <c:crosses val="autoZero"/>
        <c:auto val="0"/>
        <c:lblOffset val="100"/>
        <c:noMultiLvlLbl val="0"/>
      </c:catAx>
      <c:valAx>
        <c:axId val="49500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95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"/>
          <c:w val="0.128"/>
          <c:h val="0.40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Sys'!$BU$69,'Pumpout Sys'!$BU$86,'Pumpout Sys'!$BU$103,'Pumpout Sys'!$BU$120,'Pumpout Sys'!$BU$141,'Pumpout Sys'!$BU$157)</c:f>
              <c:numCache>
                <c:ptCount val="6"/>
                <c:pt idx="0">
                  <c:v>83.745</c:v>
                </c:pt>
                <c:pt idx="1">
                  <c:v>21.2</c:v>
                </c:pt>
                <c:pt idx="2">
                  <c:v>2.5</c:v>
                </c:pt>
                <c:pt idx="3">
                  <c:v>2.1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May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095988"/>
        <c:crosses val="autoZero"/>
        <c:auto val="0"/>
        <c:lblOffset val="100"/>
        <c:noMultiLvlLbl val="0"/>
      </c:catAx>
      <c:valAx>
        <c:axId val="5009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848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Sys'!$BU$70,'Pumpout Sys'!$BU$87,'Pumpout Sys'!$BU$104,'Pumpout Sys'!$BU$121,'Pumpout Sys'!$BU$142,'Pumpout Sys'!$BU$158)</c:f>
              <c:numCache>
                <c:ptCount val="6"/>
                <c:pt idx="0">
                  <c:v>27.740000000000002</c:v>
                </c:pt>
                <c:pt idx="1">
                  <c:v>19.9</c:v>
                </c:pt>
                <c:pt idx="2">
                  <c:v>2</c:v>
                </c:pt>
                <c:pt idx="3">
                  <c:v>2.2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210709"/>
        <c:axId val="31243198"/>
      </c:barChart>
      <c:catAx>
        <c:axId val="48210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August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243198"/>
        <c:crosses val="autoZero"/>
        <c:auto val="0"/>
        <c:lblOffset val="100"/>
        <c:noMultiLvlLbl val="0"/>
      </c:catAx>
      <c:valAx>
        <c:axId val="3124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210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Sys'!$BU$71,'Pumpout Sys'!$BU$88,'Pumpout Sys'!$BU$105,'Pumpout Sys'!$BU$122,'Pumpout Sys'!$BU$143,'Pumpout Sys'!$BU$159)</c:f>
              <c:numCache>
                <c:ptCount val="6"/>
                <c:pt idx="0">
                  <c:v>73.236</c:v>
                </c:pt>
                <c:pt idx="1">
                  <c:v>18.6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18,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 val="autoZero"/>
        <c:auto val="0"/>
        <c:lblOffset val="100"/>
        <c:noMultiLvlLbl val="0"/>
      </c:catAx>
      <c:valAx>
        <c:axId val="47671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75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Isanti Pumpout Wells VOC Trends</a:t>
            </a:r>
          </a:p>
        </c:rich>
      </c:tx>
      <c:layout>
        <c:manualLayout>
          <c:xMode val="factor"/>
          <c:yMode val="factor"/>
          <c:x val="-0.002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975"/>
          <c:w val="0.868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RW-1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Sys'!$B$14:$B$26</c:f>
              <c:strCache>
                <c:ptCount val="13"/>
                <c:pt idx="0">
                  <c:v>35632</c:v>
                </c:pt>
                <c:pt idx="1">
                  <c:v>35704</c:v>
                </c:pt>
                <c:pt idx="2">
                  <c:v>35906</c:v>
                </c:pt>
                <c:pt idx="3">
                  <c:v>35996</c:v>
                </c:pt>
                <c:pt idx="4">
                  <c:v>36103</c:v>
                </c:pt>
                <c:pt idx="5">
                  <c:v>36280</c:v>
                </c:pt>
                <c:pt idx="6">
                  <c:v>36362</c:v>
                </c:pt>
                <c:pt idx="7">
                  <c:v>36453</c:v>
                </c:pt>
                <c:pt idx="8">
                  <c:v>36669</c:v>
                </c:pt>
                <c:pt idx="9">
                  <c:v>36761</c:v>
                </c:pt>
                <c:pt idx="10">
                  <c:v>36817</c:v>
                </c:pt>
              </c:strCache>
            </c:strRef>
          </c:xVal>
          <c:yVal>
            <c:numRef>
              <c:f>'Pumpout Sys'!$BV$14:$BV$26</c:f>
              <c:numCache>
                <c:ptCount val="13"/>
                <c:pt idx="0">
                  <c:v>23</c:v>
                </c:pt>
                <c:pt idx="1">
                  <c:v>25</c:v>
                </c:pt>
                <c:pt idx="2">
                  <c:v>21</c:v>
                </c:pt>
                <c:pt idx="3">
                  <c:v>19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16</c:v>
                </c:pt>
                <c:pt idx="10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RW-2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Sys'!$B$27:$B$43</c:f>
              <c:strCache>
                <c:ptCount val="17"/>
                <c:pt idx="0">
                  <c:v>35257</c:v>
                </c:pt>
                <c:pt idx="1">
                  <c:v>35286</c:v>
                </c:pt>
                <c:pt idx="2">
                  <c:v>35317</c:v>
                </c:pt>
                <c:pt idx="3">
                  <c:v>35538</c:v>
                </c:pt>
                <c:pt idx="4">
                  <c:v>35632</c:v>
                </c:pt>
                <c:pt idx="5">
                  <c:v>35704</c:v>
                </c:pt>
                <c:pt idx="6">
                  <c:v>35906</c:v>
                </c:pt>
                <c:pt idx="7">
                  <c:v>35996</c:v>
                </c:pt>
                <c:pt idx="8">
                  <c:v>36103</c:v>
                </c:pt>
                <c:pt idx="9">
                  <c:v>36280</c:v>
                </c:pt>
                <c:pt idx="10">
                  <c:v>36362</c:v>
                </c:pt>
                <c:pt idx="11">
                  <c:v>36453</c:v>
                </c:pt>
                <c:pt idx="12">
                  <c:v>36669</c:v>
                </c:pt>
                <c:pt idx="13">
                  <c:v>36761</c:v>
                </c:pt>
                <c:pt idx="14">
                  <c:v>36817</c:v>
                </c:pt>
              </c:strCache>
            </c:strRef>
          </c:xVal>
          <c:yVal>
            <c:numRef>
              <c:f>'Pumpout Sys'!$BV$27:$BV$43</c:f>
              <c:numCache>
                <c:ptCount val="17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v>RW-3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'Pumpout Sys'!$B$44:$B$58</c:f>
              <c:strCache>
                <c:ptCount val="15"/>
                <c:pt idx="0">
                  <c:v>35257</c:v>
                </c:pt>
                <c:pt idx="1">
                  <c:v>35317</c:v>
                </c:pt>
                <c:pt idx="2">
                  <c:v>35538</c:v>
                </c:pt>
                <c:pt idx="3">
                  <c:v>35632</c:v>
                </c:pt>
                <c:pt idx="4">
                  <c:v>35704</c:v>
                </c:pt>
                <c:pt idx="5">
                  <c:v>35906</c:v>
                </c:pt>
                <c:pt idx="6">
                  <c:v>35996</c:v>
                </c:pt>
                <c:pt idx="7">
                  <c:v>36103</c:v>
                </c:pt>
                <c:pt idx="8">
                  <c:v>36280</c:v>
                </c:pt>
                <c:pt idx="9">
                  <c:v>36362</c:v>
                </c:pt>
                <c:pt idx="10">
                  <c:v>36453</c:v>
                </c:pt>
                <c:pt idx="11">
                  <c:v>36669</c:v>
                </c:pt>
                <c:pt idx="12">
                  <c:v>36761</c:v>
                </c:pt>
                <c:pt idx="13">
                  <c:v>36817</c:v>
                </c:pt>
              </c:strCache>
            </c:strRef>
          </c:xVal>
          <c:yVal>
            <c:numRef>
              <c:f>'Pumpout Sys'!$BV$44:$BV$58</c:f>
              <c:numCache>
                <c:ptCount val="15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23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6</c:v>
                </c:pt>
                <c:pt idx="13">
                  <c:v>16</c:v>
                </c:pt>
              </c:numCache>
            </c:numRef>
          </c:yVal>
          <c:smooth val="0"/>
        </c:ser>
        <c:axId val="26386537"/>
        <c:axId val="36152242"/>
      </c:scatterChart>
      <c:valAx>
        <c:axId val="26386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6152242"/>
        <c:crosses val="autoZero"/>
        <c:crossBetween val="midCat"/>
        <c:dispUnits/>
        <c:majorUnit val="300"/>
      </c:valAx>
      <c:valAx>
        <c:axId val="36152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VOCs per Sample Round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386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8025"/>
          <c:w val="0.15475"/>
          <c:h val="0.139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Isanti Pumpout Wells VOC Trends</a:t>
            </a:r>
          </a:p>
        </c:rich>
      </c:tx>
      <c:layout>
        <c:manualLayout>
          <c:xMode val="factor"/>
          <c:yMode val="factor"/>
          <c:x val="-0.002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975"/>
          <c:w val="0.868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RW-1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Sys'!$B$14:$B$26</c:f>
              <c:strCache>
                <c:ptCount val="13"/>
                <c:pt idx="0">
                  <c:v>35632</c:v>
                </c:pt>
                <c:pt idx="1">
                  <c:v>35704</c:v>
                </c:pt>
                <c:pt idx="2">
                  <c:v>35906</c:v>
                </c:pt>
                <c:pt idx="3">
                  <c:v>35996</c:v>
                </c:pt>
                <c:pt idx="4">
                  <c:v>36103</c:v>
                </c:pt>
                <c:pt idx="5">
                  <c:v>36280</c:v>
                </c:pt>
                <c:pt idx="6">
                  <c:v>36362</c:v>
                </c:pt>
                <c:pt idx="7">
                  <c:v>36453</c:v>
                </c:pt>
                <c:pt idx="8">
                  <c:v>36669</c:v>
                </c:pt>
                <c:pt idx="9">
                  <c:v>36761</c:v>
                </c:pt>
                <c:pt idx="10">
                  <c:v>36817</c:v>
                </c:pt>
              </c:strCache>
            </c:strRef>
          </c:xVal>
          <c:yVal>
            <c:numRef>
              <c:f>'Pumpout Sys'!$BU$14:$BU$26</c:f>
              <c:numCache>
                <c:ptCount val="13"/>
                <c:pt idx="0">
                  <c:v>390.7</c:v>
                </c:pt>
                <c:pt idx="1">
                  <c:v>271.9</c:v>
                </c:pt>
                <c:pt idx="2">
                  <c:v>159.7</c:v>
                </c:pt>
                <c:pt idx="3">
                  <c:v>149.7</c:v>
                </c:pt>
                <c:pt idx="4">
                  <c:v>92.5</c:v>
                </c:pt>
                <c:pt idx="5">
                  <c:v>56.39999999999999</c:v>
                </c:pt>
                <c:pt idx="6">
                  <c:v>17.5</c:v>
                </c:pt>
                <c:pt idx="7">
                  <c:v>12.399999999999999</c:v>
                </c:pt>
                <c:pt idx="8">
                  <c:v>12.600000000000001</c:v>
                </c:pt>
                <c:pt idx="9">
                  <c:v>69.7</c:v>
                </c:pt>
                <c:pt idx="10">
                  <c:v>6.2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RW-2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Sys'!$B$27:$B$43</c:f>
              <c:strCache>
                <c:ptCount val="17"/>
                <c:pt idx="0">
                  <c:v>35257</c:v>
                </c:pt>
                <c:pt idx="1">
                  <c:v>35286</c:v>
                </c:pt>
                <c:pt idx="2">
                  <c:v>35317</c:v>
                </c:pt>
                <c:pt idx="3">
                  <c:v>35538</c:v>
                </c:pt>
                <c:pt idx="4">
                  <c:v>35632</c:v>
                </c:pt>
                <c:pt idx="5">
                  <c:v>35704</c:v>
                </c:pt>
                <c:pt idx="6">
                  <c:v>35906</c:v>
                </c:pt>
                <c:pt idx="7">
                  <c:v>35996</c:v>
                </c:pt>
                <c:pt idx="8">
                  <c:v>36103</c:v>
                </c:pt>
                <c:pt idx="9">
                  <c:v>36280</c:v>
                </c:pt>
                <c:pt idx="10">
                  <c:v>36362</c:v>
                </c:pt>
                <c:pt idx="11">
                  <c:v>36453</c:v>
                </c:pt>
                <c:pt idx="12">
                  <c:v>36669</c:v>
                </c:pt>
                <c:pt idx="13">
                  <c:v>36761</c:v>
                </c:pt>
                <c:pt idx="14">
                  <c:v>36817</c:v>
                </c:pt>
              </c:strCache>
            </c:strRef>
          </c:xVal>
          <c:yVal>
            <c:numRef>
              <c:f>'Pumpout Sys'!$BU$27:$BU$43</c:f>
              <c:numCache>
                <c:ptCount val="17"/>
                <c:pt idx="0">
                  <c:v>294.1</c:v>
                </c:pt>
                <c:pt idx="1">
                  <c:v>259.00000000000006</c:v>
                </c:pt>
                <c:pt idx="2">
                  <c:v>223.29999999999998</c:v>
                </c:pt>
                <c:pt idx="3">
                  <c:v>221.8</c:v>
                </c:pt>
                <c:pt idx="4">
                  <c:v>123.3</c:v>
                </c:pt>
                <c:pt idx="5">
                  <c:v>144.4</c:v>
                </c:pt>
                <c:pt idx="6">
                  <c:v>197.2</c:v>
                </c:pt>
                <c:pt idx="7">
                  <c:v>118.19999999999999</c:v>
                </c:pt>
                <c:pt idx="8">
                  <c:v>74</c:v>
                </c:pt>
                <c:pt idx="9">
                  <c:v>120.60000000000001</c:v>
                </c:pt>
                <c:pt idx="10">
                  <c:v>54.9</c:v>
                </c:pt>
                <c:pt idx="11">
                  <c:v>67.7</c:v>
                </c:pt>
                <c:pt idx="12">
                  <c:v>85.89999999999999</c:v>
                </c:pt>
                <c:pt idx="13">
                  <c:v>71.8</c:v>
                </c:pt>
                <c:pt idx="14">
                  <c:v>89.6</c:v>
                </c:pt>
              </c:numCache>
            </c:numRef>
          </c:yVal>
          <c:smooth val="0"/>
        </c:ser>
        <c:ser>
          <c:idx val="2"/>
          <c:order val="2"/>
          <c:tx>
            <c:v>RW-3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'Pumpout Sys'!$B$44:$B$58</c:f>
              <c:strCache>
                <c:ptCount val="15"/>
                <c:pt idx="0">
                  <c:v>35257</c:v>
                </c:pt>
                <c:pt idx="1">
                  <c:v>35317</c:v>
                </c:pt>
                <c:pt idx="2">
                  <c:v>35538</c:v>
                </c:pt>
                <c:pt idx="3">
                  <c:v>35632</c:v>
                </c:pt>
                <c:pt idx="4">
                  <c:v>35704</c:v>
                </c:pt>
                <c:pt idx="5">
                  <c:v>35906</c:v>
                </c:pt>
                <c:pt idx="6">
                  <c:v>35996</c:v>
                </c:pt>
                <c:pt idx="7">
                  <c:v>36103</c:v>
                </c:pt>
                <c:pt idx="8">
                  <c:v>36280</c:v>
                </c:pt>
                <c:pt idx="9">
                  <c:v>36362</c:v>
                </c:pt>
                <c:pt idx="10">
                  <c:v>36453</c:v>
                </c:pt>
                <c:pt idx="11">
                  <c:v>36669</c:v>
                </c:pt>
                <c:pt idx="12">
                  <c:v>36761</c:v>
                </c:pt>
                <c:pt idx="13">
                  <c:v>36817</c:v>
                </c:pt>
              </c:strCache>
            </c:strRef>
          </c:xVal>
          <c:yVal>
            <c:numRef>
              <c:f>'Pumpout Sys'!$BU$44:$BU$58</c:f>
              <c:numCache>
                <c:ptCount val="15"/>
                <c:pt idx="0">
                  <c:v>527.9999999999999</c:v>
                </c:pt>
                <c:pt idx="1">
                  <c:v>403.4000000000001</c:v>
                </c:pt>
                <c:pt idx="2">
                  <c:v>305.4</c:v>
                </c:pt>
                <c:pt idx="3">
                  <c:v>231.99999999999997</c:v>
                </c:pt>
                <c:pt idx="4">
                  <c:v>166.7</c:v>
                </c:pt>
                <c:pt idx="5">
                  <c:v>195.50000000000003</c:v>
                </c:pt>
                <c:pt idx="6">
                  <c:v>214.4</c:v>
                </c:pt>
                <c:pt idx="7">
                  <c:v>162.8</c:v>
                </c:pt>
                <c:pt idx="8">
                  <c:v>126.5</c:v>
                </c:pt>
                <c:pt idx="9">
                  <c:v>85.40000000000002</c:v>
                </c:pt>
                <c:pt idx="10">
                  <c:v>66</c:v>
                </c:pt>
                <c:pt idx="11">
                  <c:v>100</c:v>
                </c:pt>
                <c:pt idx="12">
                  <c:v>5.500000000000001</c:v>
                </c:pt>
                <c:pt idx="13">
                  <c:v>85</c:v>
                </c:pt>
              </c:numCache>
            </c:numRef>
          </c:yVal>
          <c:smooth val="0"/>
        </c:ser>
        <c:axId val="56934723"/>
        <c:axId val="42650460"/>
      </c:scatterChart>
      <c:valAx>
        <c:axId val="5693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2650460"/>
        <c:crosses val="autoZero"/>
        <c:crossBetween val="midCat"/>
        <c:dispUnits/>
        <c:majorUnit val="300"/>
      </c:valAx>
      <c:valAx>
        <c:axId val="4265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VOC 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6934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8025"/>
          <c:w val="0.15475"/>
          <c:h val="0.139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4"/>
              <c:pt idx="0">
                <c:v>32855</c:v>
              </c:pt>
              <c:pt idx="1">
                <c:v>32890</c:v>
              </c:pt>
              <c:pt idx="2">
                <c:v>32987</c:v>
              </c:pt>
              <c:pt idx="3">
                <c:v>33078</c:v>
              </c:pt>
              <c:pt idx="4">
                <c:v>33456</c:v>
              </c:pt>
              <c:pt idx="5">
                <c:v>33801</c:v>
              </c:pt>
              <c:pt idx="6">
                <c:v>33897</c:v>
              </c:pt>
              <c:pt idx="7">
                <c:v>33931</c:v>
              </c:pt>
              <c:pt idx="8">
                <c:v>34067</c:v>
              </c:pt>
              <c:pt idx="9">
                <c:v>34156</c:v>
              </c:pt>
              <c:pt idx="10">
                <c:v>34261</c:v>
              </c:pt>
              <c:pt idx="11">
                <c:v>34453</c:v>
              </c:pt>
              <c:pt idx="12">
                <c:v>34517</c:v>
              </c:pt>
              <c:pt idx="15">
                <c:v>32818</c:v>
              </c:pt>
              <c:pt idx="16">
                <c:v>32828</c:v>
              </c:pt>
              <c:pt idx="17">
                <c:v>32842</c:v>
              </c:pt>
              <c:pt idx="18">
                <c:v>32855</c:v>
              </c:pt>
              <c:pt idx="19">
                <c:v>32889</c:v>
              </c:pt>
              <c:pt idx="20">
                <c:v>32987</c:v>
              </c:pt>
              <c:pt idx="21">
                <c:v>33078</c:v>
              </c:pt>
              <c:pt idx="22">
                <c:v>33357</c:v>
              </c:pt>
              <c:pt idx="23">
                <c:v>33456</c:v>
              </c:pt>
              <c:pt idx="24">
                <c:v>33695</c:v>
              </c:pt>
              <c:pt idx="25">
                <c:v>34067</c:v>
              </c:pt>
              <c:pt idx="26">
                <c:v>34156</c:v>
              </c:pt>
              <c:pt idx="27">
                <c:v>34263</c:v>
              </c:pt>
              <c:pt idx="28">
                <c:v>34452</c:v>
              </c:pt>
              <c:pt idx="29">
                <c:v>34551</c:v>
              </c:pt>
              <c:pt idx="30">
                <c:v>34620</c:v>
              </c:pt>
              <c:pt idx="31">
                <c:v>35018</c:v>
              </c:pt>
              <c:pt idx="34">
                <c:v>32818</c:v>
              </c:pt>
              <c:pt idx="35">
                <c:v>32828</c:v>
              </c:pt>
              <c:pt idx="36">
                <c:v>32842</c:v>
              </c:pt>
              <c:pt idx="37">
                <c:v>32855</c:v>
              </c:pt>
              <c:pt idx="38">
                <c:v>32889</c:v>
              </c:pt>
              <c:pt idx="39">
                <c:v>32987</c:v>
              </c:pt>
              <c:pt idx="40">
                <c:v>33078</c:v>
              </c:pt>
              <c:pt idx="41">
                <c:v>33456</c:v>
              </c:pt>
              <c:pt idx="42">
                <c:v>33801</c:v>
              </c:pt>
              <c:pt idx="43">
                <c:v>33897</c:v>
              </c:pt>
              <c:pt idx="44">
                <c:v>33931</c:v>
              </c:pt>
              <c:pt idx="45">
                <c:v>34067</c:v>
              </c:pt>
              <c:pt idx="46">
                <c:v>34156</c:v>
              </c:pt>
              <c:pt idx="47">
                <c:v>34263</c:v>
              </c:pt>
              <c:pt idx="48">
                <c:v>34453</c:v>
              </c:pt>
              <c:pt idx="49">
                <c:v>34517</c:v>
              </c:pt>
              <c:pt idx="50">
                <c:v>35018</c:v>
              </c:pt>
              <c:pt idx="53">
                <c:v>32818</c:v>
              </c:pt>
              <c:pt idx="54">
                <c:v>32828</c:v>
              </c:pt>
              <c:pt idx="55">
                <c:v>32842</c:v>
              </c:pt>
              <c:pt idx="56">
                <c:v>32855</c:v>
              </c:pt>
              <c:pt idx="57">
                <c:v>32889</c:v>
              </c:pt>
              <c:pt idx="58">
                <c:v>32987</c:v>
              </c:pt>
              <c:pt idx="59">
                <c:v>33078</c:v>
              </c:pt>
              <c:pt idx="60">
                <c:v>33357</c:v>
              </c:pt>
              <c:pt idx="61">
                <c:v>33456</c:v>
              </c:pt>
              <c:pt idx="62">
                <c:v>33535</c:v>
              </c:pt>
              <c:pt idx="63">
                <c:v>33695</c:v>
              </c:pt>
              <c:pt idx="64">
                <c:v>34067</c:v>
              </c:pt>
              <c:pt idx="65">
                <c:v>34156</c:v>
              </c:pt>
              <c:pt idx="66">
                <c:v>34263</c:v>
              </c:pt>
              <c:pt idx="67">
                <c:v>34452</c:v>
              </c:pt>
              <c:pt idx="68">
                <c:v>34551</c:v>
              </c:pt>
              <c:pt idx="69">
                <c:v>34620</c:v>
              </c:pt>
              <c:pt idx="70">
                <c:v>35018</c:v>
              </c:pt>
              <c:pt idx="73">
                <c:v>32818</c:v>
              </c:pt>
              <c:pt idx="74">
                <c:v>32828</c:v>
              </c:pt>
              <c:pt idx="75">
                <c:v>32842</c:v>
              </c:pt>
              <c:pt idx="76">
                <c:v>32855</c:v>
              </c:pt>
              <c:pt idx="77">
                <c:v>32889</c:v>
              </c:pt>
              <c:pt idx="78">
                <c:v>32987</c:v>
              </c:pt>
              <c:pt idx="79">
                <c:v>33078</c:v>
              </c:pt>
              <c:pt idx="80">
                <c:v>33357</c:v>
              </c:pt>
              <c:pt idx="81">
                <c:v>33456</c:v>
              </c:pt>
              <c:pt idx="82">
                <c:v>34067</c:v>
              </c:pt>
              <c:pt idx="83">
                <c:v>34156</c:v>
              </c:pt>
              <c:pt idx="84">
                <c:v>34263</c:v>
              </c:pt>
              <c:pt idx="85">
                <c:v>34440</c:v>
              </c:pt>
              <c:pt idx="86">
                <c:v>34618</c:v>
              </c:pt>
              <c:pt idx="87">
                <c:v>35018</c:v>
              </c:pt>
              <c:pt idx="90">
                <c:v>32818</c:v>
              </c:pt>
              <c:pt idx="91">
                <c:v>32828</c:v>
              </c:pt>
              <c:pt idx="92">
                <c:v>32842</c:v>
              </c:pt>
              <c:pt idx="93">
                <c:v>32855</c:v>
              </c:pt>
            </c:strLit>
          </c:cat>
          <c:val>
            <c:numLit>
              <c:ptCount val="94"/>
            </c:numLit>
          </c:val>
          <c:smooth val="0"/>
        </c:ser>
        <c:marker val="1"/>
        <c:axId val="48309821"/>
        <c:axId val="32135206"/>
      </c:lineChart>
      <c:lineChart>
        <c:grouping val="standard"/>
        <c:varyColors val="0"/>
        <c:marker val="1"/>
        <c:axId val="20781399"/>
        <c:axId val="52814864"/>
      </c:line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5206"/>
        <c:crosses val="autoZero"/>
        <c:auto val="0"/>
        <c:lblOffset val="100"/>
        <c:noMultiLvlLbl val="0"/>
      </c:catAx>
      <c:valAx>
        <c:axId val="321352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309821"/>
        <c:crossesAt val="1"/>
        <c:crossBetween val="between"/>
        <c:dispUnits/>
      </c:valAx>
      <c:catAx>
        <c:axId val="20781399"/>
        <c:scaling>
          <c:orientation val="minMax"/>
        </c:scaling>
        <c:axPos val="b"/>
        <c:delete val="1"/>
        <c:majorTickMark val="in"/>
        <c:minorTickMark val="none"/>
        <c:tickLblPos val="nextTo"/>
        <c:crossAx val="52814864"/>
        <c:crosses val="autoZero"/>
        <c:auto val="0"/>
        <c:lblOffset val="100"/>
        <c:noMultiLvlLbl val="0"/>
      </c:catAx>
      <c:valAx>
        <c:axId val="52814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781399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&amp;C&amp;"Arial,Bold"&amp;12Figure 14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&amp;C&amp;"Arial,Bold"&amp;12Figure 13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0.09075</cdr:y>
    </cdr:from>
    <cdr:to>
      <cdr:x>0.27175</cdr:x>
      <cdr:y>0.13075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0.251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382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0.56725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432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0.54325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0040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0.65975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89572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0.75625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57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0.0735</cdr:y>
    </cdr:from>
    <cdr:to>
      <cdr:x>0.3255</cdr:x>
      <cdr:y>0.1135</cdr:y>
    </cdr:to>
    <cdr:sp>
      <cdr:nvSpPr>
        <cdr:cNvPr id="1" name="Text 2"/>
        <cdr:cNvSpPr txBox="1">
          <a:spLocks noChangeArrowheads="1"/>
        </cdr:cNvSpPr>
      </cdr:nvSpPr>
      <cdr:spPr>
        <a:xfrm>
          <a:off x="1600200" y="428625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0.22875</cdr:x>
      <cdr:y>0.47675</cdr:y>
    </cdr:from>
    <cdr:to>
      <cdr:x>0.36175</cdr:x>
      <cdr:y>0.51675</cdr:y>
    </cdr:to>
    <cdr:sp>
      <cdr:nvSpPr>
        <cdr:cNvPr id="2" name="Text 3"/>
        <cdr:cNvSpPr txBox="1">
          <a:spLocks noChangeArrowheads="1"/>
        </cdr:cNvSpPr>
      </cdr:nvSpPr>
      <cdr:spPr>
        <a:xfrm>
          <a:off x="1981200" y="28098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0.48225</cdr:x>
      <cdr:y>0.76475</cdr:y>
    </cdr:from>
    <cdr:to>
      <cdr:x>0.61275</cdr:x>
      <cdr:y>0.80475</cdr:y>
    </cdr:to>
    <cdr:sp>
      <cdr:nvSpPr>
        <cdr:cNvPr id="3" name="Text 4"/>
        <cdr:cNvSpPr txBox="1">
          <a:spLocks noChangeArrowheads="1"/>
        </cdr:cNvSpPr>
      </cdr:nvSpPr>
      <cdr:spPr>
        <a:xfrm>
          <a:off x="4181475" y="4514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0.33025</cdr:x>
      <cdr:y>0.75375</cdr:y>
    </cdr:from>
    <cdr:to>
      <cdr:x>0.4535</cdr:x>
      <cdr:y>0.79375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44481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0.6295</cdr:x>
      <cdr:y>0.7775</cdr:y>
    </cdr:from>
    <cdr:to>
      <cdr:x>0.77225</cdr:x>
      <cdr:y>0.8175</cdr:y>
    </cdr:to>
    <cdr:sp>
      <cdr:nvSpPr>
        <cdr:cNvPr id="5" name="Text 6"/>
        <cdr:cNvSpPr txBox="1">
          <a:spLocks noChangeArrowheads="1"/>
        </cdr:cNvSpPr>
      </cdr:nvSpPr>
      <cdr:spPr>
        <a:xfrm>
          <a:off x="5457825" y="4591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0.74675</cdr:x>
      <cdr:y>0.862</cdr:y>
    </cdr:from>
    <cdr:to>
      <cdr:x>0.897</cdr:x>
      <cdr:y>0.902</cdr:y>
    </cdr:to>
    <cdr:sp>
      <cdr:nvSpPr>
        <cdr:cNvPr id="6" name="Text 7"/>
        <cdr:cNvSpPr txBox="1">
          <a:spLocks noChangeArrowheads="1"/>
        </cdr:cNvSpPr>
      </cdr:nvSpPr>
      <cdr:spPr>
        <a:xfrm>
          <a:off x="6477000" y="508635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0</xdr:colOff>
      <xdr:row>5</xdr:row>
      <xdr:rowOff>0</xdr:rowOff>
    </xdr:from>
    <xdr:to>
      <xdr:col>91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35433000" y="2019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91</xdr:col>
      <xdr:colOff>0</xdr:colOff>
      <xdr:row>5</xdr:row>
      <xdr:rowOff>0</xdr:rowOff>
    </xdr:from>
    <xdr:to>
      <xdr:col>91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35433000" y="2019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0</xdr:colOff>
      <xdr:row>5</xdr:row>
      <xdr:rowOff>0</xdr:rowOff>
    </xdr:from>
    <xdr:to>
      <xdr:col>91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35433000" y="2019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0.09075</cdr:y>
    </cdr:from>
    <cdr:to>
      <cdr:x>0.27175</cdr:x>
      <cdr:y>0.13075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0.251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382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0.56725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432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0.54325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0040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0.65975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89572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0.75625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57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0.09075</cdr:y>
    </cdr:from>
    <cdr:to>
      <cdr:x>0.27175</cdr:x>
      <cdr:y>0.13075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0.251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382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0.56725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432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0.54325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0040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0.65975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89572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0.75625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57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0.0735</cdr:y>
    </cdr:from>
    <cdr:to>
      <cdr:x>0.3255</cdr:x>
      <cdr:y>0.1135</cdr:y>
    </cdr:to>
    <cdr:sp>
      <cdr:nvSpPr>
        <cdr:cNvPr id="1" name="Text 2"/>
        <cdr:cNvSpPr txBox="1">
          <a:spLocks noChangeArrowheads="1"/>
        </cdr:cNvSpPr>
      </cdr:nvSpPr>
      <cdr:spPr>
        <a:xfrm>
          <a:off x="1600200" y="428625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0.22875</cdr:x>
      <cdr:y>0.47675</cdr:y>
    </cdr:from>
    <cdr:to>
      <cdr:x>0.36175</cdr:x>
      <cdr:y>0.51675</cdr:y>
    </cdr:to>
    <cdr:sp>
      <cdr:nvSpPr>
        <cdr:cNvPr id="2" name="Text 3"/>
        <cdr:cNvSpPr txBox="1">
          <a:spLocks noChangeArrowheads="1"/>
        </cdr:cNvSpPr>
      </cdr:nvSpPr>
      <cdr:spPr>
        <a:xfrm>
          <a:off x="1981200" y="28098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0.48225</cdr:x>
      <cdr:y>0.76475</cdr:y>
    </cdr:from>
    <cdr:to>
      <cdr:x>0.61275</cdr:x>
      <cdr:y>0.80475</cdr:y>
    </cdr:to>
    <cdr:sp>
      <cdr:nvSpPr>
        <cdr:cNvPr id="3" name="Text 4"/>
        <cdr:cNvSpPr txBox="1">
          <a:spLocks noChangeArrowheads="1"/>
        </cdr:cNvSpPr>
      </cdr:nvSpPr>
      <cdr:spPr>
        <a:xfrm>
          <a:off x="4181475" y="4514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0.33025</cdr:x>
      <cdr:y>0.75375</cdr:y>
    </cdr:from>
    <cdr:to>
      <cdr:x>0.4535</cdr:x>
      <cdr:y>0.79375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44481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0.6295</cdr:x>
      <cdr:y>0.7775</cdr:y>
    </cdr:from>
    <cdr:to>
      <cdr:x>0.77225</cdr:x>
      <cdr:y>0.8175</cdr:y>
    </cdr:to>
    <cdr:sp>
      <cdr:nvSpPr>
        <cdr:cNvPr id="5" name="Text 6"/>
        <cdr:cNvSpPr txBox="1">
          <a:spLocks noChangeArrowheads="1"/>
        </cdr:cNvSpPr>
      </cdr:nvSpPr>
      <cdr:spPr>
        <a:xfrm>
          <a:off x="5457825" y="4591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0.74675</cdr:x>
      <cdr:y>0.862</cdr:y>
    </cdr:from>
    <cdr:to>
      <cdr:x>0.897</cdr:x>
      <cdr:y>0.902</cdr:y>
    </cdr:to>
    <cdr:sp>
      <cdr:nvSpPr>
        <cdr:cNvPr id="6" name="Text 7"/>
        <cdr:cNvSpPr txBox="1">
          <a:spLocks noChangeArrowheads="1"/>
        </cdr:cNvSpPr>
      </cdr:nvSpPr>
      <cdr:spPr>
        <a:xfrm>
          <a:off x="6477000" y="508635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0.0735</cdr:y>
    </cdr:from>
    <cdr:to>
      <cdr:x>0.3255</cdr:x>
      <cdr:y>0.1135</cdr:y>
    </cdr:to>
    <cdr:sp>
      <cdr:nvSpPr>
        <cdr:cNvPr id="1" name="Text 2"/>
        <cdr:cNvSpPr txBox="1">
          <a:spLocks noChangeArrowheads="1"/>
        </cdr:cNvSpPr>
      </cdr:nvSpPr>
      <cdr:spPr>
        <a:xfrm>
          <a:off x="1600200" y="428625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0.22875</cdr:x>
      <cdr:y>0.47675</cdr:y>
    </cdr:from>
    <cdr:to>
      <cdr:x>0.36175</cdr:x>
      <cdr:y>0.51675</cdr:y>
    </cdr:to>
    <cdr:sp>
      <cdr:nvSpPr>
        <cdr:cNvPr id="2" name="Text 3"/>
        <cdr:cNvSpPr txBox="1">
          <a:spLocks noChangeArrowheads="1"/>
        </cdr:cNvSpPr>
      </cdr:nvSpPr>
      <cdr:spPr>
        <a:xfrm>
          <a:off x="1981200" y="28098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0.48225</cdr:x>
      <cdr:y>0.76475</cdr:y>
    </cdr:from>
    <cdr:to>
      <cdr:x>0.61275</cdr:x>
      <cdr:y>0.80475</cdr:y>
    </cdr:to>
    <cdr:sp>
      <cdr:nvSpPr>
        <cdr:cNvPr id="3" name="Text 4"/>
        <cdr:cNvSpPr txBox="1">
          <a:spLocks noChangeArrowheads="1"/>
        </cdr:cNvSpPr>
      </cdr:nvSpPr>
      <cdr:spPr>
        <a:xfrm>
          <a:off x="4181475" y="4514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0.33025</cdr:x>
      <cdr:y>0.75375</cdr:y>
    </cdr:from>
    <cdr:to>
      <cdr:x>0.4535</cdr:x>
      <cdr:y>0.79375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44481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0.6295</cdr:x>
      <cdr:y>0.7775</cdr:y>
    </cdr:from>
    <cdr:to>
      <cdr:x>0.77225</cdr:x>
      <cdr:y>0.8175</cdr:y>
    </cdr:to>
    <cdr:sp>
      <cdr:nvSpPr>
        <cdr:cNvPr id="5" name="Text 6"/>
        <cdr:cNvSpPr txBox="1">
          <a:spLocks noChangeArrowheads="1"/>
        </cdr:cNvSpPr>
      </cdr:nvSpPr>
      <cdr:spPr>
        <a:xfrm>
          <a:off x="5457825" y="4591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0.74675</cdr:x>
      <cdr:y>0.862</cdr:y>
    </cdr:from>
    <cdr:to>
      <cdr:x>0.897</cdr:x>
      <cdr:y>0.902</cdr:y>
    </cdr:to>
    <cdr:sp>
      <cdr:nvSpPr>
        <cdr:cNvPr id="6" name="Text 7"/>
        <cdr:cNvSpPr txBox="1">
          <a:spLocks noChangeArrowheads="1"/>
        </cdr:cNvSpPr>
      </cdr:nvSpPr>
      <cdr:spPr>
        <a:xfrm>
          <a:off x="6477000" y="508635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"/>
  <sheetViews>
    <sheetView workbookViewId="0" topLeftCell="A1">
      <selection activeCell="F1" sqref="F1"/>
    </sheetView>
  </sheetViews>
  <sheetFormatPr defaultColWidth="9.33203125" defaultRowHeight="11.25"/>
  <cols>
    <col min="3" max="3" width="6.83203125" style="0" hidden="1" customWidth="1"/>
    <col min="4" max="95" width="6.83203125" style="0" customWidth="1"/>
  </cols>
  <sheetData>
    <row r="1" spans="1:95" ht="111.75">
      <c r="A1" s="121" t="s">
        <v>0</v>
      </c>
      <c r="B1" s="79"/>
      <c r="C1" s="80"/>
      <c r="D1" s="81">
        <v>36978.76133877315</v>
      </c>
      <c r="E1" s="82" t="s">
        <v>1</v>
      </c>
      <c r="F1" s="82" t="s">
        <v>2</v>
      </c>
      <c r="G1" s="82" t="s">
        <v>3</v>
      </c>
      <c r="H1" s="82" t="s">
        <v>4</v>
      </c>
      <c r="I1" s="82" t="s">
        <v>5</v>
      </c>
      <c r="J1" s="82" t="s">
        <v>6</v>
      </c>
      <c r="K1" s="82" t="s">
        <v>7</v>
      </c>
      <c r="L1" s="82" t="s">
        <v>8</v>
      </c>
      <c r="M1" s="82" t="s">
        <v>9</v>
      </c>
      <c r="N1" s="82" t="s">
        <v>10</v>
      </c>
      <c r="O1" s="82" t="s">
        <v>11</v>
      </c>
      <c r="P1" s="82" t="s">
        <v>12</v>
      </c>
      <c r="Q1" s="82" t="s">
        <v>13</v>
      </c>
      <c r="R1" s="82" t="s">
        <v>14</v>
      </c>
      <c r="S1" s="82" t="s">
        <v>15</v>
      </c>
      <c r="T1" s="82" t="s">
        <v>16</v>
      </c>
      <c r="U1" s="82" t="s">
        <v>17</v>
      </c>
      <c r="V1" s="82" t="s">
        <v>18</v>
      </c>
      <c r="W1" s="82" t="s">
        <v>19</v>
      </c>
      <c r="X1" s="82" t="s">
        <v>20</v>
      </c>
      <c r="Y1" s="82" t="s">
        <v>21</v>
      </c>
      <c r="Z1" s="82" t="s">
        <v>22</v>
      </c>
      <c r="AA1" s="82" t="s">
        <v>23</v>
      </c>
      <c r="AB1" s="82" t="s">
        <v>24</v>
      </c>
      <c r="AC1" s="82" t="s">
        <v>25</v>
      </c>
      <c r="AD1" s="82" t="s">
        <v>26</v>
      </c>
      <c r="AE1" s="82" t="s">
        <v>27</v>
      </c>
      <c r="AF1" s="82" t="s">
        <v>28</v>
      </c>
      <c r="AG1" s="82" t="s">
        <v>29</v>
      </c>
      <c r="AH1" s="82" t="s">
        <v>30</v>
      </c>
      <c r="AI1" s="82" t="s">
        <v>31</v>
      </c>
      <c r="AJ1" s="82" t="s">
        <v>32</v>
      </c>
      <c r="AK1" s="82" t="s">
        <v>33</v>
      </c>
      <c r="AL1" s="82" t="s">
        <v>34</v>
      </c>
      <c r="AM1" s="82" t="s">
        <v>35</v>
      </c>
      <c r="AN1" s="82" t="s">
        <v>36</v>
      </c>
      <c r="AO1" s="82" t="s">
        <v>37</v>
      </c>
      <c r="AP1" s="82" t="s">
        <v>38</v>
      </c>
      <c r="AQ1" s="82" t="s">
        <v>39</v>
      </c>
      <c r="AR1" s="82" t="s">
        <v>40</v>
      </c>
      <c r="AS1" s="82" t="s">
        <v>41</v>
      </c>
      <c r="AT1" s="82" t="s">
        <v>42</v>
      </c>
      <c r="AU1" s="82" t="s">
        <v>43</v>
      </c>
      <c r="AV1" s="82" t="s">
        <v>44</v>
      </c>
      <c r="AW1" s="82" t="s">
        <v>45</v>
      </c>
      <c r="AX1" s="82" t="s">
        <v>46</v>
      </c>
      <c r="AY1" s="82" t="s">
        <v>47</v>
      </c>
      <c r="AZ1" s="82" t="s">
        <v>48</v>
      </c>
      <c r="BA1" s="82" t="s">
        <v>49</v>
      </c>
      <c r="BB1" s="82" t="s">
        <v>50</v>
      </c>
      <c r="BC1" s="82" t="s">
        <v>51</v>
      </c>
      <c r="BD1" s="82" t="s">
        <v>52</v>
      </c>
      <c r="BE1" s="82" t="s">
        <v>53</v>
      </c>
      <c r="BF1" s="82" t="s">
        <v>54</v>
      </c>
      <c r="BG1" s="82" t="s">
        <v>55</v>
      </c>
      <c r="BH1" s="82" t="s">
        <v>56</v>
      </c>
      <c r="BI1" s="82" t="s">
        <v>57</v>
      </c>
      <c r="BJ1" s="82" t="s">
        <v>58</v>
      </c>
      <c r="BK1" s="82" t="s">
        <v>59</v>
      </c>
      <c r="BL1" s="82" t="s">
        <v>60</v>
      </c>
      <c r="BM1" s="82" t="s">
        <v>61</v>
      </c>
      <c r="BN1" s="82" t="s">
        <v>62</v>
      </c>
      <c r="BO1" s="82" t="s">
        <v>63</v>
      </c>
      <c r="BP1" s="82" t="s">
        <v>64</v>
      </c>
      <c r="BQ1" s="82" t="s">
        <v>65</v>
      </c>
      <c r="BR1" s="82" t="s">
        <v>66</v>
      </c>
      <c r="BS1" s="82" t="s">
        <v>67</v>
      </c>
      <c r="BT1" s="82" t="s">
        <v>68</v>
      </c>
      <c r="BU1" s="83" t="s">
        <v>69</v>
      </c>
      <c r="BV1" s="84" t="s">
        <v>70</v>
      </c>
      <c r="BW1" s="85" t="s">
        <v>71</v>
      </c>
      <c r="BX1" s="85" t="s">
        <v>72</v>
      </c>
      <c r="BY1" s="85" t="s">
        <v>73</v>
      </c>
      <c r="BZ1" s="85" t="s">
        <v>74</v>
      </c>
      <c r="CA1" s="85" t="s">
        <v>75</v>
      </c>
      <c r="CB1" s="85" t="s">
        <v>76</v>
      </c>
      <c r="CC1" s="85" t="s">
        <v>77</v>
      </c>
      <c r="CD1" s="86" t="s">
        <v>78</v>
      </c>
      <c r="CE1" s="86" t="s">
        <v>79</v>
      </c>
      <c r="CF1" s="86" t="s">
        <v>80</v>
      </c>
      <c r="CG1" s="86" t="s">
        <v>81</v>
      </c>
      <c r="CH1" s="86" t="s">
        <v>82</v>
      </c>
      <c r="CI1" s="86" t="s">
        <v>83</v>
      </c>
      <c r="CJ1" s="86" t="s">
        <v>84</v>
      </c>
      <c r="CK1" s="86" t="s">
        <v>85</v>
      </c>
      <c r="CL1" s="86" t="s">
        <v>86</v>
      </c>
      <c r="CM1" s="86" t="s">
        <v>87</v>
      </c>
      <c r="CN1" s="87" t="s">
        <v>88</v>
      </c>
      <c r="CO1" s="88" t="s">
        <v>89</v>
      </c>
      <c r="CP1" s="88" t="s">
        <v>90</v>
      </c>
      <c r="CQ1" s="88" t="s">
        <v>91</v>
      </c>
    </row>
    <row r="2" spans="1:95" ht="12" thickBot="1">
      <c r="A2" s="89" t="s">
        <v>92</v>
      </c>
      <c r="B2" s="90" t="s">
        <v>93</v>
      </c>
      <c r="C2" s="89"/>
      <c r="D2" s="90" t="s">
        <v>94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2"/>
      <c r="BV2" s="93"/>
      <c r="BW2" s="91" t="s">
        <v>95</v>
      </c>
      <c r="BX2" s="91" t="s">
        <v>95</v>
      </c>
      <c r="BY2" s="91" t="s">
        <v>95</v>
      </c>
      <c r="BZ2" s="91" t="s">
        <v>95</v>
      </c>
      <c r="CA2" s="91" t="s">
        <v>95</v>
      </c>
      <c r="CB2" s="91" t="s">
        <v>95</v>
      </c>
      <c r="CC2" s="91" t="s">
        <v>95</v>
      </c>
      <c r="CD2" s="89" t="s">
        <v>96</v>
      </c>
      <c r="CE2" s="89" t="s">
        <v>96</v>
      </c>
      <c r="CF2" s="89" t="s">
        <v>96</v>
      </c>
      <c r="CG2" s="89" t="s">
        <v>96</v>
      </c>
      <c r="CH2" s="89" t="s">
        <v>97</v>
      </c>
      <c r="CI2" s="89" t="s">
        <v>96</v>
      </c>
      <c r="CJ2" s="89" t="s">
        <v>97</v>
      </c>
      <c r="CK2" s="89" t="s">
        <v>96</v>
      </c>
      <c r="CL2" s="89" t="s">
        <v>96</v>
      </c>
      <c r="CM2" s="89" t="s">
        <v>97</v>
      </c>
      <c r="CN2" s="94"/>
      <c r="CO2" s="95" t="s">
        <v>98</v>
      </c>
      <c r="CP2" s="95"/>
      <c r="CQ2" s="95" t="s">
        <v>99</v>
      </c>
    </row>
    <row r="3" spans="1:95" ht="12" thickTop="1">
      <c r="A3" s="80"/>
      <c r="B3" s="81" t="s">
        <v>100</v>
      </c>
      <c r="C3" s="96"/>
      <c r="D3" s="79"/>
      <c r="E3" s="97"/>
      <c r="F3" s="98">
        <v>7.35</v>
      </c>
      <c r="G3" s="98">
        <v>3</v>
      </c>
      <c r="H3" s="97"/>
      <c r="I3" s="97"/>
      <c r="J3" s="97"/>
      <c r="K3" s="97"/>
      <c r="L3" s="97"/>
      <c r="M3" s="97"/>
      <c r="N3" s="97"/>
      <c r="O3" s="97"/>
      <c r="P3" s="98">
        <v>0.67</v>
      </c>
      <c r="Q3" s="98">
        <v>15</v>
      </c>
      <c r="R3" s="97"/>
      <c r="S3" s="97"/>
      <c r="T3" s="98">
        <v>1.3</v>
      </c>
      <c r="U3" s="97"/>
      <c r="V3" s="97"/>
      <c r="W3" s="97"/>
      <c r="X3" s="97"/>
      <c r="Y3" s="97"/>
      <c r="Z3" s="98">
        <v>0.0019999999999999996</v>
      </c>
      <c r="AA3" s="97"/>
      <c r="AB3" s="97"/>
      <c r="AC3" s="98">
        <v>155</v>
      </c>
      <c r="AD3" s="98">
        <v>155</v>
      </c>
      <c r="AE3" s="98">
        <v>18.8</v>
      </c>
      <c r="AF3" s="97"/>
      <c r="AG3" s="97"/>
      <c r="AH3" s="98">
        <v>0.95</v>
      </c>
      <c r="AI3" s="98">
        <v>1.8</v>
      </c>
      <c r="AJ3" s="98">
        <v>17</v>
      </c>
      <c r="AK3" s="98">
        <v>17</v>
      </c>
      <c r="AL3" s="97"/>
      <c r="AM3" s="98">
        <v>1.5</v>
      </c>
      <c r="AN3" s="97"/>
      <c r="AO3" s="97"/>
      <c r="AP3" s="97"/>
      <c r="AQ3" s="97"/>
      <c r="AR3" s="98">
        <v>170</v>
      </c>
      <c r="AS3" s="97"/>
      <c r="AT3" s="97"/>
      <c r="AU3" s="97"/>
      <c r="AV3" s="97"/>
      <c r="AW3" s="98">
        <v>43</v>
      </c>
      <c r="AX3" s="97"/>
      <c r="AY3" s="98">
        <v>12</v>
      </c>
      <c r="AZ3" s="97"/>
      <c r="BA3" s="97"/>
      <c r="BB3" s="97"/>
      <c r="BC3" s="97"/>
      <c r="BD3" s="97"/>
      <c r="BE3" s="98">
        <v>0.44</v>
      </c>
      <c r="BF3" s="98">
        <v>1.7</v>
      </c>
      <c r="BG3" s="97"/>
      <c r="BH3" s="98">
        <v>500</v>
      </c>
      <c r="BI3" s="98">
        <v>50</v>
      </c>
      <c r="BJ3" s="98">
        <v>1.5</v>
      </c>
      <c r="BK3" s="97"/>
      <c r="BL3" s="97"/>
      <c r="BM3" s="97"/>
      <c r="BN3" s="97"/>
      <c r="BO3" s="97"/>
      <c r="BP3" s="97"/>
      <c r="BQ3" s="97"/>
      <c r="BR3" s="97"/>
      <c r="BS3" s="98">
        <v>0.037</v>
      </c>
      <c r="BT3" s="98">
        <v>110</v>
      </c>
      <c r="BU3" s="99" t="s">
        <v>101</v>
      </c>
      <c r="BV3" s="100"/>
      <c r="BW3" s="101"/>
      <c r="BX3" s="101"/>
      <c r="BY3" s="101"/>
      <c r="BZ3" s="101"/>
      <c r="CA3" s="101"/>
      <c r="CB3" s="101"/>
      <c r="CC3" s="101"/>
      <c r="CD3" s="96">
        <v>12.5</v>
      </c>
      <c r="CE3" s="96">
        <v>1.25</v>
      </c>
      <c r="CF3" s="96">
        <v>30</v>
      </c>
      <c r="CG3" s="96">
        <v>325</v>
      </c>
      <c r="CH3" s="80"/>
      <c r="CI3" s="96">
        <v>5</v>
      </c>
      <c r="CJ3" s="80"/>
      <c r="CK3" s="96">
        <v>0.75</v>
      </c>
      <c r="CL3" s="96"/>
      <c r="CM3" s="80"/>
      <c r="CN3" s="102"/>
      <c r="CO3" s="103"/>
      <c r="CP3" s="103"/>
      <c r="CQ3" s="103"/>
    </row>
    <row r="4" spans="1:95" ht="11.25">
      <c r="A4" s="80"/>
      <c r="B4" s="81" t="s">
        <v>102</v>
      </c>
      <c r="C4" s="96"/>
      <c r="D4" s="79"/>
      <c r="E4" s="97">
        <v>700</v>
      </c>
      <c r="F4" s="98">
        <v>1</v>
      </c>
      <c r="G4" s="98">
        <v>10</v>
      </c>
      <c r="H4" s="97"/>
      <c r="I4" s="97"/>
      <c r="J4" s="97">
        <v>3</v>
      </c>
      <c r="K4" s="97">
        <v>40</v>
      </c>
      <c r="L4" s="97">
        <v>0.1</v>
      </c>
      <c r="M4" s="97"/>
      <c r="N4" s="97"/>
      <c r="O4" s="97"/>
      <c r="P4" s="98">
        <v>3</v>
      </c>
      <c r="Q4" s="98">
        <v>100</v>
      </c>
      <c r="R4" s="97">
        <v>10</v>
      </c>
      <c r="S4" s="97"/>
      <c r="T4" s="98">
        <v>60</v>
      </c>
      <c r="U4" s="97"/>
      <c r="V4" s="97"/>
      <c r="W4" s="97"/>
      <c r="X4" s="97">
        <v>300</v>
      </c>
      <c r="Y4" s="97"/>
      <c r="Z4" s="98">
        <v>0.003999999999999999</v>
      </c>
      <c r="AA4" s="97"/>
      <c r="AB4" s="97"/>
      <c r="AC4" s="98">
        <v>600</v>
      </c>
      <c r="AD4" s="98">
        <v>600</v>
      </c>
      <c r="AE4" s="98">
        <v>10</v>
      </c>
      <c r="AF4" s="97">
        <v>1000</v>
      </c>
      <c r="AG4" s="97">
        <v>70</v>
      </c>
      <c r="AH4" s="98">
        <v>4</v>
      </c>
      <c r="AI4" s="98">
        <v>6</v>
      </c>
      <c r="AJ4" s="98">
        <v>70</v>
      </c>
      <c r="AK4" s="98">
        <v>100</v>
      </c>
      <c r="AL4" s="97"/>
      <c r="AM4" s="98">
        <v>5</v>
      </c>
      <c r="AN4" s="97"/>
      <c r="AO4" s="97"/>
      <c r="AP4" s="97">
        <v>2</v>
      </c>
      <c r="AQ4" s="97">
        <v>2</v>
      </c>
      <c r="AR4" s="98">
        <v>700</v>
      </c>
      <c r="AS4" s="97">
        <v>1000</v>
      </c>
      <c r="AT4" s="97"/>
      <c r="AU4" s="97"/>
      <c r="AV4" s="97"/>
      <c r="AW4" s="98">
        <v>300</v>
      </c>
      <c r="AX4" s="97">
        <v>300</v>
      </c>
      <c r="AY4" s="98">
        <v>50</v>
      </c>
      <c r="AZ4" s="97"/>
      <c r="BA4" s="97"/>
      <c r="BB4" s="97"/>
      <c r="BC4" s="97"/>
      <c r="BD4" s="97">
        <v>20</v>
      </c>
      <c r="BE4" s="98">
        <v>2</v>
      </c>
      <c r="BF4" s="98">
        <v>7</v>
      </c>
      <c r="BG4" s="97">
        <v>100</v>
      </c>
      <c r="BH4" s="98">
        <v>1000</v>
      </c>
      <c r="BI4" s="98">
        <v>600</v>
      </c>
      <c r="BJ4" s="98">
        <v>3</v>
      </c>
      <c r="BK4" s="97">
        <v>30</v>
      </c>
      <c r="BL4" s="97">
        <v>2000</v>
      </c>
      <c r="BM4" s="97">
        <v>40</v>
      </c>
      <c r="BN4" s="97">
        <v>200000</v>
      </c>
      <c r="BO4" s="97"/>
      <c r="BP4" s="97"/>
      <c r="BQ4" s="97"/>
      <c r="BR4" s="97"/>
      <c r="BS4" s="98">
        <v>0.1</v>
      </c>
      <c r="BT4" s="98">
        <v>1000</v>
      </c>
      <c r="BU4" s="99"/>
      <c r="BV4" s="100"/>
      <c r="BW4" s="101"/>
      <c r="BX4" s="101"/>
      <c r="BY4" s="101"/>
      <c r="BZ4" s="101"/>
      <c r="CA4" s="101"/>
      <c r="CB4" s="101"/>
      <c r="CC4" s="101"/>
      <c r="CD4" s="96">
        <v>0.2</v>
      </c>
      <c r="CE4" s="96">
        <v>4</v>
      </c>
      <c r="CF4" s="96">
        <v>100</v>
      </c>
      <c r="CG4" s="96">
        <v>1000</v>
      </c>
      <c r="CH4" s="80"/>
      <c r="CI4" s="96">
        <v>20</v>
      </c>
      <c r="CJ4" s="80">
        <v>0.3</v>
      </c>
      <c r="CK4" s="96">
        <v>1</v>
      </c>
      <c r="CL4" s="96"/>
      <c r="CM4" s="80">
        <v>0.7</v>
      </c>
      <c r="CN4" s="102"/>
      <c r="CO4" s="103"/>
      <c r="CP4" s="103"/>
      <c r="CQ4" s="103"/>
    </row>
    <row r="5" spans="1:95" ht="12" thickBot="1">
      <c r="A5" s="104"/>
      <c r="B5" s="90" t="s">
        <v>103</v>
      </c>
      <c r="C5" s="89"/>
      <c r="D5" s="90"/>
      <c r="E5" s="91">
        <v>700</v>
      </c>
      <c r="F5" s="105"/>
      <c r="G5" s="91">
        <v>10</v>
      </c>
      <c r="H5" s="105"/>
      <c r="I5" s="105"/>
      <c r="J5" s="91">
        <v>6</v>
      </c>
      <c r="K5" s="91">
        <v>40</v>
      </c>
      <c r="L5" s="91">
        <v>10</v>
      </c>
      <c r="M5" s="105"/>
      <c r="N5" s="105"/>
      <c r="O5" s="105"/>
      <c r="P5" s="91">
        <v>3</v>
      </c>
      <c r="Q5" s="91">
        <v>100</v>
      </c>
      <c r="R5" s="105"/>
      <c r="S5" s="105"/>
      <c r="T5" s="91">
        <v>60</v>
      </c>
      <c r="U5" s="105"/>
      <c r="V5" s="105"/>
      <c r="W5" s="105"/>
      <c r="X5" s="91">
        <v>300</v>
      </c>
      <c r="Y5" s="105"/>
      <c r="Z5" s="91">
        <v>0.003999999999999999</v>
      </c>
      <c r="AA5" s="105"/>
      <c r="AB5" s="105"/>
      <c r="AC5" s="91">
        <v>600</v>
      </c>
      <c r="AD5" s="105"/>
      <c r="AE5" s="105"/>
      <c r="AF5" s="91">
        <v>1000</v>
      </c>
      <c r="AG5" s="105"/>
      <c r="AH5" s="91">
        <v>4</v>
      </c>
      <c r="AI5" s="91">
        <v>6</v>
      </c>
      <c r="AJ5" s="105"/>
      <c r="AK5" s="91">
        <v>100</v>
      </c>
      <c r="AL5" s="105"/>
      <c r="AM5" s="105"/>
      <c r="AN5" s="105"/>
      <c r="AO5" s="105"/>
      <c r="AP5" s="105"/>
      <c r="AQ5" s="105"/>
      <c r="AR5" s="91">
        <v>700</v>
      </c>
      <c r="AS5" s="91">
        <v>1000</v>
      </c>
      <c r="AT5" s="105"/>
      <c r="AU5" s="105"/>
      <c r="AV5" s="105"/>
      <c r="AW5" s="105"/>
      <c r="AX5" s="105"/>
      <c r="AY5" s="91">
        <v>50</v>
      </c>
      <c r="AZ5" s="105"/>
      <c r="BA5" s="105"/>
      <c r="BB5" s="105"/>
      <c r="BC5" s="105"/>
      <c r="BD5" s="91">
        <v>70</v>
      </c>
      <c r="BE5" s="105"/>
      <c r="BF5" s="105"/>
      <c r="BG5" s="105"/>
      <c r="BH5" s="91">
        <v>1000</v>
      </c>
      <c r="BI5" s="105"/>
      <c r="BJ5" s="91">
        <v>3</v>
      </c>
      <c r="BK5" s="105"/>
      <c r="BL5" s="91">
        <v>2000</v>
      </c>
      <c r="BM5" s="91">
        <v>40</v>
      </c>
      <c r="BN5" s="91">
        <v>200000</v>
      </c>
      <c r="BO5" s="105"/>
      <c r="BP5" s="105"/>
      <c r="BQ5" s="105"/>
      <c r="BR5" s="105"/>
      <c r="BS5" s="105"/>
      <c r="BT5" s="91">
        <v>10000</v>
      </c>
      <c r="BU5" s="106"/>
      <c r="BV5" s="107"/>
      <c r="BW5" s="105"/>
      <c r="BX5" s="105"/>
      <c r="BY5" s="105"/>
      <c r="BZ5" s="105"/>
      <c r="CA5" s="105"/>
      <c r="CB5" s="105"/>
      <c r="CC5" s="105"/>
      <c r="CD5" s="108"/>
      <c r="CE5" s="89">
        <v>4</v>
      </c>
      <c r="CF5" s="89">
        <v>100</v>
      </c>
      <c r="CG5" s="108"/>
      <c r="CH5" s="108"/>
      <c r="CI5" s="108"/>
      <c r="CJ5" s="89">
        <v>0.1</v>
      </c>
      <c r="CK5" s="108"/>
      <c r="CL5" s="108"/>
      <c r="CM5" s="108"/>
      <c r="CN5" s="109"/>
      <c r="CO5" s="109"/>
      <c r="CP5" s="109"/>
      <c r="CQ5" s="109"/>
    </row>
    <row r="6" spans="1:95" ht="12" thickTop="1">
      <c r="A6" s="110" t="s">
        <v>110</v>
      </c>
      <c r="B6" s="79">
        <v>36669</v>
      </c>
      <c r="C6" s="80"/>
      <c r="D6" s="79" t="s">
        <v>111</v>
      </c>
      <c r="E6" s="97"/>
      <c r="F6" s="97"/>
      <c r="G6" s="97">
        <v>0.4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>
        <v>0.5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>
        <v>0.3</v>
      </c>
      <c r="AH6" s="97"/>
      <c r="AI6" s="97"/>
      <c r="AJ6" s="97">
        <v>2.5</v>
      </c>
      <c r="AK6" s="97">
        <v>0.3</v>
      </c>
      <c r="AL6" s="97"/>
      <c r="AM6" s="97"/>
      <c r="AN6" s="97"/>
      <c r="AO6" s="97"/>
      <c r="AP6" s="97"/>
      <c r="AQ6" s="97"/>
      <c r="AR6" s="97"/>
      <c r="AS6" s="97">
        <v>4.5</v>
      </c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>
        <v>0.4</v>
      </c>
      <c r="BG6" s="97"/>
      <c r="BH6" s="97"/>
      <c r="BI6" s="97"/>
      <c r="BJ6" s="97"/>
      <c r="BK6" s="97">
        <v>1.6</v>
      </c>
      <c r="BL6" s="97"/>
      <c r="BM6" s="97"/>
      <c r="BN6" s="97"/>
      <c r="BO6" s="97"/>
      <c r="BP6" s="97"/>
      <c r="BQ6" s="97"/>
      <c r="BR6" s="97"/>
      <c r="BS6" s="97">
        <v>1.8</v>
      </c>
      <c r="BT6" s="97">
        <v>0.3</v>
      </c>
      <c r="BU6" s="111">
        <v>12.6</v>
      </c>
      <c r="BV6" s="112">
        <v>10</v>
      </c>
      <c r="BW6" s="113">
        <v>380</v>
      </c>
      <c r="BX6" s="113">
        <v>16</v>
      </c>
      <c r="BY6" s="113">
        <v>760</v>
      </c>
      <c r="BZ6" s="113">
        <v>75</v>
      </c>
      <c r="CA6" s="113">
        <v>130</v>
      </c>
      <c r="CB6" s="113" t="s">
        <v>116</v>
      </c>
      <c r="CC6" s="113">
        <v>0.99</v>
      </c>
      <c r="CD6" s="80">
        <v>26</v>
      </c>
      <c r="CE6" s="80" t="s">
        <v>123</v>
      </c>
      <c r="CF6" s="80">
        <v>0.56</v>
      </c>
      <c r="CG6" s="80" t="s">
        <v>120</v>
      </c>
      <c r="CH6" s="80">
        <v>8.6</v>
      </c>
      <c r="CI6" s="80" t="s">
        <v>124</v>
      </c>
      <c r="CJ6" s="80">
        <v>1.7</v>
      </c>
      <c r="CK6" s="80" t="s">
        <v>112</v>
      </c>
      <c r="CL6" s="80">
        <v>25</v>
      </c>
      <c r="CM6" s="80">
        <v>0.03</v>
      </c>
      <c r="CN6" s="114">
        <v>7.6</v>
      </c>
      <c r="CO6" s="115">
        <v>5.9</v>
      </c>
      <c r="CP6" s="115">
        <v>906</v>
      </c>
      <c r="CQ6" s="114">
        <v>7.02</v>
      </c>
    </row>
    <row r="7" spans="1:95" ht="11.25">
      <c r="A7" s="110" t="s">
        <v>110</v>
      </c>
      <c r="B7" s="79">
        <v>36761</v>
      </c>
      <c r="C7" s="80"/>
      <c r="D7" s="79" t="s">
        <v>111</v>
      </c>
      <c r="E7" s="97"/>
      <c r="F7" s="97"/>
      <c r="G7" s="97">
        <v>2.8</v>
      </c>
      <c r="H7" s="97"/>
      <c r="I7" s="97"/>
      <c r="J7" s="97"/>
      <c r="K7" s="97"/>
      <c r="L7" s="97"/>
      <c r="M7" s="97"/>
      <c r="N7" s="97"/>
      <c r="O7" s="97"/>
      <c r="P7" s="97"/>
      <c r="Q7" s="97">
        <v>1.9</v>
      </c>
      <c r="R7" s="97"/>
      <c r="S7" s="97">
        <v>2.2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>
        <v>0.7</v>
      </c>
      <c r="AF7" s="97">
        <v>0.9</v>
      </c>
      <c r="AG7" s="97">
        <v>1</v>
      </c>
      <c r="AH7" s="97"/>
      <c r="AI7" s="97"/>
      <c r="AJ7" s="97">
        <v>0.8</v>
      </c>
      <c r="AK7" s="97">
        <v>0.3</v>
      </c>
      <c r="AL7" s="97">
        <v>1.6</v>
      </c>
      <c r="AM7" s="97">
        <v>0.4</v>
      </c>
      <c r="AN7" s="97"/>
      <c r="AO7" s="97"/>
      <c r="AP7" s="97"/>
      <c r="AQ7" s="97"/>
      <c r="AR7" s="97">
        <v>0.7</v>
      </c>
      <c r="AS7" s="97">
        <v>50</v>
      </c>
      <c r="AT7" s="97"/>
      <c r="AU7" s="97"/>
      <c r="AV7" s="97"/>
      <c r="AW7" s="97"/>
      <c r="AX7" s="97"/>
      <c r="AY7" s="97"/>
      <c r="AZ7" s="97"/>
      <c r="BA7" s="97">
        <v>0.9</v>
      </c>
      <c r="BB7" s="97"/>
      <c r="BC7" s="97"/>
      <c r="BD7" s="97"/>
      <c r="BE7" s="97"/>
      <c r="BF7" s="97"/>
      <c r="BG7" s="97"/>
      <c r="BH7" s="97"/>
      <c r="BI7" s="97"/>
      <c r="BJ7" s="97"/>
      <c r="BK7" s="97">
        <v>0.1</v>
      </c>
      <c r="BL7" s="97"/>
      <c r="BM7" s="97"/>
      <c r="BN7" s="97"/>
      <c r="BO7" s="97"/>
      <c r="BP7" s="97"/>
      <c r="BQ7" s="97"/>
      <c r="BR7" s="97"/>
      <c r="BS7" s="97">
        <v>4.4</v>
      </c>
      <c r="BT7" s="97">
        <v>1</v>
      </c>
      <c r="BU7" s="111">
        <v>69.7</v>
      </c>
      <c r="BV7" s="112">
        <v>16</v>
      </c>
      <c r="BW7" s="113">
        <v>650</v>
      </c>
      <c r="BX7" s="113">
        <v>58</v>
      </c>
      <c r="BY7" s="113">
        <v>950</v>
      </c>
      <c r="BZ7" s="113">
        <v>79</v>
      </c>
      <c r="CA7" s="113">
        <v>100</v>
      </c>
      <c r="CB7" s="113" t="s">
        <v>116</v>
      </c>
      <c r="CC7" s="113">
        <v>12</v>
      </c>
      <c r="CD7" s="80">
        <v>35</v>
      </c>
      <c r="CE7" s="80" t="s">
        <v>118</v>
      </c>
      <c r="CF7" s="80">
        <v>1.1</v>
      </c>
      <c r="CG7" s="80" t="s">
        <v>120</v>
      </c>
      <c r="CH7" s="80">
        <v>28</v>
      </c>
      <c r="CI7" s="80" t="s">
        <v>124</v>
      </c>
      <c r="CJ7" s="80">
        <v>1.2</v>
      </c>
      <c r="CK7" s="80" t="s">
        <v>112</v>
      </c>
      <c r="CL7" s="80">
        <v>30</v>
      </c>
      <c r="CM7" s="80" t="s">
        <v>137</v>
      </c>
      <c r="CN7" s="114"/>
      <c r="CO7" s="115"/>
      <c r="CP7" s="115"/>
      <c r="CQ7" s="114"/>
    </row>
    <row r="8" spans="1:95" ht="11.25">
      <c r="A8" s="110" t="s">
        <v>110</v>
      </c>
      <c r="B8" s="79">
        <v>36817</v>
      </c>
      <c r="C8" s="80"/>
      <c r="D8" s="79" t="s">
        <v>111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>
        <v>1.2</v>
      </c>
      <c r="AK8" s="97">
        <v>0.2</v>
      </c>
      <c r="AL8" s="97"/>
      <c r="AM8" s="97"/>
      <c r="AN8" s="97"/>
      <c r="AO8" s="97"/>
      <c r="AP8" s="97"/>
      <c r="AQ8" s="97"/>
      <c r="AR8" s="97"/>
      <c r="AS8" s="97">
        <v>3.1</v>
      </c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>
        <v>0.9</v>
      </c>
      <c r="BL8" s="97"/>
      <c r="BM8" s="97"/>
      <c r="BN8" s="97"/>
      <c r="BO8" s="97"/>
      <c r="BP8" s="97"/>
      <c r="BQ8" s="97"/>
      <c r="BR8" s="97"/>
      <c r="BS8" s="97">
        <v>0.8</v>
      </c>
      <c r="BT8" s="97"/>
      <c r="BU8" s="111">
        <v>6.2</v>
      </c>
      <c r="BV8" s="112">
        <v>5</v>
      </c>
      <c r="BW8" s="113">
        <v>410</v>
      </c>
      <c r="BX8" s="113">
        <v>16</v>
      </c>
      <c r="BY8" s="113">
        <v>730</v>
      </c>
      <c r="BZ8" s="113">
        <v>60</v>
      </c>
      <c r="CA8" s="113">
        <v>110</v>
      </c>
      <c r="CB8" s="113" t="s">
        <v>116</v>
      </c>
      <c r="CC8" s="113">
        <v>0.94</v>
      </c>
      <c r="CD8" s="80">
        <v>27</v>
      </c>
      <c r="CE8" s="80" t="s">
        <v>118</v>
      </c>
      <c r="CF8" s="80" t="s">
        <v>119</v>
      </c>
      <c r="CG8" s="80" t="s">
        <v>120</v>
      </c>
      <c r="CH8" s="80">
        <v>6.5</v>
      </c>
      <c r="CI8" s="80" t="s">
        <v>121</v>
      </c>
      <c r="CJ8" s="80">
        <v>1.4</v>
      </c>
      <c r="CK8" s="80" t="s">
        <v>112</v>
      </c>
      <c r="CL8" s="80">
        <v>19</v>
      </c>
      <c r="CM8" s="80">
        <v>0.012</v>
      </c>
      <c r="CN8" s="114"/>
      <c r="CO8" s="115"/>
      <c r="CP8" s="115"/>
      <c r="CQ8" s="114"/>
    </row>
    <row r="9" spans="1:95" ht="11.25">
      <c r="A9" s="110"/>
      <c r="B9" s="79"/>
      <c r="C9" s="80"/>
      <c r="D9" s="79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111"/>
      <c r="BV9" s="112"/>
      <c r="BW9" s="113"/>
      <c r="BX9" s="113"/>
      <c r="BY9" s="113"/>
      <c r="BZ9" s="113"/>
      <c r="CA9" s="113"/>
      <c r="CB9" s="113"/>
      <c r="CC9" s="113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114"/>
      <c r="CO9" s="115"/>
      <c r="CP9" s="115"/>
      <c r="CQ9" s="114"/>
    </row>
    <row r="10" spans="1:95" ht="11.25">
      <c r="A10" s="110" t="s">
        <v>117</v>
      </c>
      <c r="B10" s="79">
        <v>36669</v>
      </c>
      <c r="C10" s="80"/>
      <c r="D10" s="110" t="s">
        <v>111</v>
      </c>
      <c r="E10" s="97"/>
      <c r="F10" s="97"/>
      <c r="G10" s="97">
        <v>1.1</v>
      </c>
      <c r="H10" s="97"/>
      <c r="I10" s="97"/>
      <c r="J10" s="97"/>
      <c r="K10" s="97"/>
      <c r="L10" s="97"/>
      <c r="M10" s="97"/>
      <c r="N10" s="97"/>
      <c r="O10" s="97"/>
      <c r="P10" s="97"/>
      <c r="Q10" s="97">
        <v>0.5</v>
      </c>
      <c r="R10" s="97"/>
      <c r="S10" s="97">
        <v>3.4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>
        <v>6.6</v>
      </c>
      <c r="AH10" s="97">
        <v>0.2</v>
      </c>
      <c r="AI10" s="97"/>
      <c r="AJ10" s="97">
        <v>2.1</v>
      </c>
      <c r="AK10" s="97">
        <v>0.3</v>
      </c>
      <c r="AL10" s="97">
        <v>5.7</v>
      </c>
      <c r="AM10" s="97">
        <v>0.2</v>
      </c>
      <c r="AN10" s="97"/>
      <c r="AO10" s="97"/>
      <c r="AP10" s="97"/>
      <c r="AQ10" s="97"/>
      <c r="AR10" s="97"/>
      <c r="AS10" s="97">
        <v>50</v>
      </c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>
        <v>13</v>
      </c>
      <c r="BH10" s="97"/>
      <c r="BI10" s="97"/>
      <c r="BJ10" s="97"/>
      <c r="BK10" s="97">
        <v>0.1</v>
      </c>
      <c r="BL10" s="97"/>
      <c r="BM10" s="97"/>
      <c r="BN10" s="97"/>
      <c r="BO10" s="97"/>
      <c r="BP10" s="97"/>
      <c r="BQ10" s="97"/>
      <c r="BR10" s="97"/>
      <c r="BS10" s="97">
        <v>2.7</v>
      </c>
      <c r="BT10" s="97"/>
      <c r="BU10" s="111">
        <v>85.9</v>
      </c>
      <c r="BV10" s="112">
        <v>13</v>
      </c>
      <c r="BW10" s="113">
        <v>530</v>
      </c>
      <c r="BX10" s="113">
        <v>30</v>
      </c>
      <c r="BY10" s="113">
        <v>670</v>
      </c>
      <c r="BZ10" s="113">
        <v>51</v>
      </c>
      <c r="CA10" s="113">
        <v>33</v>
      </c>
      <c r="CB10" s="113" t="s">
        <v>116</v>
      </c>
      <c r="CC10" s="113">
        <v>7.81</v>
      </c>
      <c r="CD10" s="80">
        <v>27</v>
      </c>
      <c r="CE10" s="80" t="s">
        <v>123</v>
      </c>
      <c r="CF10" s="80">
        <v>0.94</v>
      </c>
      <c r="CG10" s="80">
        <v>37</v>
      </c>
      <c r="CH10" s="80">
        <v>14</v>
      </c>
      <c r="CI10" s="80">
        <v>2.8</v>
      </c>
      <c r="CJ10" s="80">
        <v>1.5</v>
      </c>
      <c r="CK10" s="80" t="s">
        <v>112</v>
      </c>
      <c r="CL10" s="80">
        <v>37</v>
      </c>
      <c r="CM10" s="80">
        <v>0.2</v>
      </c>
      <c r="CN10" s="116">
        <v>4.2</v>
      </c>
      <c r="CO10" s="116">
        <v>3.9</v>
      </c>
      <c r="CP10" s="116">
        <v>879</v>
      </c>
      <c r="CQ10" s="116">
        <v>6.92</v>
      </c>
    </row>
    <row r="11" spans="1:95" ht="11.25">
      <c r="A11" s="110" t="s">
        <v>117</v>
      </c>
      <c r="B11" s="79">
        <v>36761</v>
      </c>
      <c r="C11" s="80"/>
      <c r="D11" s="110" t="s">
        <v>111</v>
      </c>
      <c r="E11" s="97"/>
      <c r="F11" s="97"/>
      <c r="G11" s="97">
        <v>0.9</v>
      </c>
      <c r="H11" s="97"/>
      <c r="I11" s="97"/>
      <c r="J11" s="97"/>
      <c r="K11" s="97"/>
      <c r="L11" s="97"/>
      <c r="M11" s="97"/>
      <c r="N11" s="97"/>
      <c r="O11" s="97"/>
      <c r="P11" s="97"/>
      <c r="Q11" s="97">
        <v>0.3</v>
      </c>
      <c r="R11" s="97"/>
      <c r="S11" s="97">
        <v>3.6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>
        <v>0.6</v>
      </c>
      <c r="AG11" s="97">
        <v>6.7</v>
      </c>
      <c r="AH11" s="97">
        <v>0.3</v>
      </c>
      <c r="AI11" s="97"/>
      <c r="AJ11" s="97">
        <v>3.4</v>
      </c>
      <c r="AK11" s="97">
        <v>0.3</v>
      </c>
      <c r="AL11" s="97">
        <v>7.3</v>
      </c>
      <c r="AM11" s="97">
        <v>0.2</v>
      </c>
      <c r="AN11" s="97"/>
      <c r="AO11" s="97"/>
      <c r="AP11" s="97"/>
      <c r="AQ11" s="97"/>
      <c r="AR11" s="97"/>
      <c r="AS11" s="97">
        <v>45</v>
      </c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>
        <v>0.2</v>
      </c>
      <c r="BL11" s="97"/>
      <c r="BM11" s="97"/>
      <c r="BN11" s="97"/>
      <c r="BO11" s="97"/>
      <c r="BP11" s="97"/>
      <c r="BQ11" s="97"/>
      <c r="BR11" s="97"/>
      <c r="BS11" s="97">
        <v>3</v>
      </c>
      <c r="BT11" s="97"/>
      <c r="BU11" s="111">
        <v>71.8</v>
      </c>
      <c r="BV11" s="112">
        <v>13</v>
      </c>
      <c r="BW11" s="113">
        <v>580</v>
      </c>
      <c r="BX11" s="113">
        <v>32</v>
      </c>
      <c r="BY11" s="113">
        <v>700</v>
      </c>
      <c r="BZ11" s="113">
        <v>50</v>
      </c>
      <c r="CA11" s="113">
        <v>34</v>
      </c>
      <c r="CB11" s="113" t="s">
        <v>116</v>
      </c>
      <c r="CC11" s="113">
        <v>5.44</v>
      </c>
      <c r="CD11" s="80">
        <v>24</v>
      </c>
      <c r="CE11" s="80" t="s">
        <v>118</v>
      </c>
      <c r="CF11" s="80" t="s">
        <v>119</v>
      </c>
      <c r="CG11" s="80">
        <v>45</v>
      </c>
      <c r="CH11" s="80">
        <v>14</v>
      </c>
      <c r="CI11" s="80">
        <v>2.5</v>
      </c>
      <c r="CJ11" s="80">
        <v>1.5</v>
      </c>
      <c r="CK11" s="80" t="s">
        <v>112</v>
      </c>
      <c r="CL11" s="80">
        <v>22</v>
      </c>
      <c r="CM11" s="80">
        <v>0.043</v>
      </c>
      <c r="CN11" s="116"/>
      <c r="CO11" s="116"/>
      <c r="CP11" s="116"/>
      <c r="CQ11" s="116"/>
    </row>
    <row r="12" spans="1:95" ht="11.25">
      <c r="A12" s="110" t="s">
        <v>117</v>
      </c>
      <c r="B12" s="79">
        <v>36817</v>
      </c>
      <c r="C12" s="80"/>
      <c r="D12" s="110" t="s">
        <v>111</v>
      </c>
      <c r="E12" s="97"/>
      <c r="F12" s="97"/>
      <c r="G12" s="97">
        <v>0.9</v>
      </c>
      <c r="H12" s="97"/>
      <c r="I12" s="97"/>
      <c r="J12" s="97"/>
      <c r="K12" s="97"/>
      <c r="L12" s="97"/>
      <c r="M12" s="97"/>
      <c r="N12" s="97"/>
      <c r="O12" s="97"/>
      <c r="P12" s="97"/>
      <c r="Q12" s="97">
        <v>0.5</v>
      </c>
      <c r="R12" s="97"/>
      <c r="S12" s="97">
        <v>3.9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>
        <v>0.6</v>
      </c>
      <c r="AG12" s="97">
        <v>7</v>
      </c>
      <c r="AH12" s="97">
        <v>0.3</v>
      </c>
      <c r="AI12" s="97"/>
      <c r="AJ12" s="97">
        <v>4.3</v>
      </c>
      <c r="AK12" s="97">
        <v>0.4</v>
      </c>
      <c r="AL12" s="97">
        <v>7</v>
      </c>
      <c r="AM12" s="97">
        <v>0.2</v>
      </c>
      <c r="AN12" s="97"/>
      <c r="AO12" s="97"/>
      <c r="AP12" s="97"/>
      <c r="AQ12" s="97"/>
      <c r="AR12" s="97"/>
      <c r="AS12" s="97">
        <v>61</v>
      </c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>
        <v>0.3</v>
      </c>
      <c r="BL12" s="97"/>
      <c r="BM12" s="97"/>
      <c r="BN12" s="97"/>
      <c r="BO12" s="97"/>
      <c r="BP12" s="97"/>
      <c r="BQ12" s="97"/>
      <c r="BR12" s="97"/>
      <c r="BS12" s="97">
        <v>3.2</v>
      </c>
      <c r="BT12" s="97"/>
      <c r="BU12" s="111">
        <v>89.6</v>
      </c>
      <c r="BV12" s="112">
        <v>13</v>
      </c>
      <c r="BW12" s="113">
        <v>600</v>
      </c>
      <c r="BX12" s="113">
        <v>25</v>
      </c>
      <c r="BY12" s="113">
        <v>700</v>
      </c>
      <c r="BZ12" s="113">
        <v>48</v>
      </c>
      <c r="CA12" s="113">
        <v>35</v>
      </c>
      <c r="CB12" s="113" t="s">
        <v>116</v>
      </c>
      <c r="CC12" s="113">
        <v>4.63</v>
      </c>
      <c r="CD12" s="80">
        <v>21</v>
      </c>
      <c r="CE12" s="80" t="s">
        <v>118</v>
      </c>
      <c r="CF12" s="80" t="s">
        <v>119</v>
      </c>
      <c r="CG12" s="80" t="s">
        <v>120</v>
      </c>
      <c r="CH12" s="80">
        <v>11</v>
      </c>
      <c r="CI12" s="80" t="s">
        <v>121</v>
      </c>
      <c r="CJ12" s="80">
        <v>1.6</v>
      </c>
      <c r="CK12" s="80" t="s">
        <v>112</v>
      </c>
      <c r="CL12" s="80">
        <v>15</v>
      </c>
      <c r="CM12" s="80" t="s">
        <v>137</v>
      </c>
      <c r="CN12" s="116"/>
      <c r="CO12" s="116"/>
      <c r="CP12" s="116"/>
      <c r="CQ12" s="116"/>
    </row>
    <row r="13" spans="1:95" ht="11.25">
      <c r="A13" s="110" t="s">
        <v>122</v>
      </c>
      <c r="B13" s="79">
        <v>36669</v>
      </c>
      <c r="C13" s="80"/>
      <c r="D13" s="110" t="s">
        <v>111</v>
      </c>
      <c r="E13" s="97"/>
      <c r="F13" s="97"/>
      <c r="G13" s="97">
        <v>3.5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>
        <v>2.8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>
        <v>0.9</v>
      </c>
      <c r="AF13" s="97">
        <v>1.6</v>
      </c>
      <c r="AG13" s="97">
        <v>1.7</v>
      </c>
      <c r="AH13" s="97"/>
      <c r="AI13" s="97"/>
      <c r="AJ13" s="97">
        <v>0.8</v>
      </c>
      <c r="AK13" s="97">
        <v>0.3</v>
      </c>
      <c r="AL13" s="97">
        <v>2.1</v>
      </c>
      <c r="AM13" s="97">
        <v>0.5</v>
      </c>
      <c r="AN13" s="97"/>
      <c r="AO13" s="97"/>
      <c r="AP13" s="97"/>
      <c r="AQ13" s="97"/>
      <c r="AR13" s="97">
        <v>0.5</v>
      </c>
      <c r="AS13" s="97">
        <v>66</v>
      </c>
      <c r="AT13" s="97"/>
      <c r="AU13" s="97"/>
      <c r="AV13" s="97"/>
      <c r="AW13" s="97"/>
      <c r="AX13" s="97"/>
      <c r="AY13" s="97"/>
      <c r="AZ13" s="97"/>
      <c r="BA13" s="97">
        <v>1.1</v>
      </c>
      <c r="BB13" s="97"/>
      <c r="BC13" s="97"/>
      <c r="BD13" s="97"/>
      <c r="BE13" s="97"/>
      <c r="BF13" s="97"/>
      <c r="BG13" s="97">
        <v>11</v>
      </c>
      <c r="BH13" s="97">
        <v>0.2</v>
      </c>
      <c r="BI13" s="97"/>
      <c r="BJ13" s="97"/>
      <c r="BK13" s="97">
        <v>0.1</v>
      </c>
      <c r="BL13" s="97"/>
      <c r="BM13" s="97"/>
      <c r="BN13" s="97"/>
      <c r="BO13" s="97"/>
      <c r="BP13" s="97"/>
      <c r="BQ13" s="97"/>
      <c r="BR13" s="97"/>
      <c r="BS13" s="97">
        <v>5.9</v>
      </c>
      <c r="BT13" s="97">
        <v>1</v>
      </c>
      <c r="BU13" s="111">
        <v>100</v>
      </c>
      <c r="BV13" s="112">
        <v>17</v>
      </c>
      <c r="BW13" s="101">
        <v>610</v>
      </c>
      <c r="BX13" s="101">
        <v>50</v>
      </c>
      <c r="BY13" s="101">
        <v>940</v>
      </c>
      <c r="BZ13" s="101">
        <v>90</v>
      </c>
      <c r="CA13" s="101">
        <v>95</v>
      </c>
      <c r="CB13" s="101" t="s">
        <v>116</v>
      </c>
      <c r="CC13" s="101">
        <v>14.2</v>
      </c>
      <c r="CD13" s="80">
        <v>34</v>
      </c>
      <c r="CE13" s="80" t="s">
        <v>123</v>
      </c>
      <c r="CF13" s="80">
        <v>1.5</v>
      </c>
      <c r="CG13" s="80" t="s">
        <v>120</v>
      </c>
      <c r="CH13" s="80">
        <v>24</v>
      </c>
      <c r="CI13" s="80" t="s">
        <v>124</v>
      </c>
      <c r="CJ13" s="80">
        <v>1.3</v>
      </c>
      <c r="CK13" s="80" t="s">
        <v>112</v>
      </c>
      <c r="CL13" s="80">
        <v>36</v>
      </c>
      <c r="CM13" s="80" t="s">
        <v>137</v>
      </c>
      <c r="CN13" s="114">
        <v>5.1</v>
      </c>
      <c r="CO13" s="115">
        <v>3.4</v>
      </c>
      <c r="CP13" s="115">
        <v>1002</v>
      </c>
      <c r="CQ13" s="114">
        <v>6.8</v>
      </c>
    </row>
    <row r="14" spans="1:95" ht="11.25">
      <c r="A14" s="110" t="s">
        <v>122</v>
      </c>
      <c r="B14" s="79">
        <v>36761</v>
      </c>
      <c r="C14" s="80"/>
      <c r="D14" s="110" t="s">
        <v>111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>
        <v>1.2</v>
      </c>
      <c r="AK14" s="97">
        <v>0.1</v>
      </c>
      <c r="AL14" s="97"/>
      <c r="AM14" s="97"/>
      <c r="AN14" s="97"/>
      <c r="AO14" s="97"/>
      <c r="AP14" s="97"/>
      <c r="AQ14" s="97"/>
      <c r="AR14" s="97"/>
      <c r="AS14" s="97">
        <v>2.6</v>
      </c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>
        <v>0.2</v>
      </c>
      <c r="BG14" s="97"/>
      <c r="BH14" s="97"/>
      <c r="BI14" s="97"/>
      <c r="BJ14" s="97"/>
      <c r="BK14" s="97">
        <v>0.7</v>
      </c>
      <c r="BL14" s="97"/>
      <c r="BM14" s="97"/>
      <c r="BN14" s="97"/>
      <c r="BO14" s="97"/>
      <c r="BP14" s="97"/>
      <c r="BQ14" s="97"/>
      <c r="BR14" s="97"/>
      <c r="BS14" s="97">
        <v>0.7</v>
      </c>
      <c r="BT14" s="97"/>
      <c r="BU14" s="111">
        <v>5.5</v>
      </c>
      <c r="BV14" s="112">
        <v>6</v>
      </c>
      <c r="BW14" s="101">
        <v>400</v>
      </c>
      <c r="BX14" s="101">
        <v>19</v>
      </c>
      <c r="BY14" s="101">
        <v>760</v>
      </c>
      <c r="BZ14" s="101">
        <v>71</v>
      </c>
      <c r="CA14" s="101">
        <v>120</v>
      </c>
      <c r="CB14" s="101" t="s">
        <v>116</v>
      </c>
      <c r="CC14" s="101">
        <v>0.86</v>
      </c>
      <c r="CD14" s="80">
        <v>26</v>
      </c>
      <c r="CE14" s="80" t="s">
        <v>118</v>
      </c>
      <c r="CF14" s="80" t="s">
        <v>119</v>
      </c>
      <c r="CG14" s="80" t="s">
        <v>120</v>
      </c>
      <c r="CH14" s="80">
        <v>7.7</v>
      </c>
      <c r="CI14" s="80" t="s">
        <v>121</v>
      </c>
      <c r="CJ14" s="80">
        <v>1.5</v>
      </c>
      <c r="CK14" s="80" t="s">
        <v>112</v>
      </c>
      <c r="CL14" s="80">
        <v>21</v>
      </c>
      <c r="CM14" s="80">
        <v>0.023</v>
      </c>
      <c r="CN14" s="114"/>
      <c r="CO14" s="115"/>
      <c r="CP14" s="115"/>
      <c r="CQ14" s="114"/>
    </row>
    <row r="15" spans="1:95" ht="11.25">
      <c r="A15" s="110" t="s">
        <v>122</v>
      </c>
      <c r="B15" s="79">
        <v>36817</v>
      </c>
      <c r="C15" s="80"/>
      <c r="D15" s="110" t="s">
        <v>111</v>
      </c>
      <c r="E15" s="97"/>
      <c r="F15" s="97"/>
      <c r="G15" s="97">
        <v>2.1</v>
      </c>
      <c r="H15" s="97"/>
      <c r="I15" s="97"/>
      <c r="J15" s="97"/>
      <c r="K15" s="97"/>
      <c r="L15" s="97"/>
      <c r="M15" s="97"/>
      <c r="N15" s="97"/>
      <c r="O15" s="97"/>
      <c r="P15" s="97"/>
      <c r="Q15" s="97">
        <v>1.8</v>
      </c>
      <c r="R15" s="97"/>
      <c r="S15" s="97">
        <v>1.9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>
        <v>0.7</v>
      </c>
      <c r="AF15" s="97">
        <v>0.8</v>
      </c>
      <c r="AG15" s="97">
        <v>0.8</v>
      </c>
      <c r="AH15" s="97"/>
      <c r="AI15" s="97"/>
      <c r="AJ15" s="97">
        <v>0.5</v>
      </c>
      <c r="AK15" s="97">
        <v>0.3</v>
      </c>
      <c r="AL15" s="97">
        <v>1.3</v>
      </c>
      <c r="AM15" s="97">
        <v>0.4</v>
      </c>
      <c r="AN15" s="97"/>
      <c r="AO15" s="97"/>
      <c r="AP15" s="97"/>
      <c r="AQ15" s="97"/>
      <c r="AR15" s="97">
        <v>0.2</v>
      </c>
      <c r="AS15" s="97">
        <v>69</v>
      </c>
      <c r="AT15" s="97"/>
      <c r="AU15" s="97"/>
      <c r="AV15" s="97"/>
      <c r="AW15" s="97"/>
      <c r="AX15" s="97"/>
      <c r="AY15" s="97"/>
      <c r="AZ15" s="97"/>
      <c r="BA15" s="97">
        <v>0.9</v>
      </c>
      <c r="BB15" s="97"/>
      <c r="BC15" s="97"/>
      <c r="BD15" s="97"/>
      <c r="BE15" s="97"/>
      <c r="BF15" s="97"/>
      <c r="BG15" s="97"/>
      <c r="BH15" s="97"/>
      <c r="BI15" s="97"/>
      <c r="BJ15" s="97"/>
      <c r="BK15" s="97">
        <v>0.1</v>
      </c>
      <c r="BL15" s="97"/>
      <c r="BM15" s="97"/>
      <c r="BN15" s="97"/>
      <c r="BO15" s="97"/>
      <c r="BP15" s="97"/>
      <c r="BQ15" s="97"/>
      <c r="BR15" s="97"/>
      <c r="BS15" s="97">
        <v>3.9</v>
      </c>
      <c r="BT15" s="97">
        <v>0.3</v>
      </c>
      <c r="BU15" s="111">
        <v>85</v>
      </c>
      <c r="BV15" s="112">
        <v>16</v>
      </c>
      <c r="BW15" s="101">
        <v>660</v>
      </c>
      <c r="BX15" s="101">
        <v>39</v>
      </c>
      <c r="BY15" s="101">
        <v>880</v>
      </c>
      <c r="BZ15" s="101">
        <v>69</v>
      </c>
      <c r="CA15" s="101">
        <v>97</v>
      </c>
      <c r="CB15" s="101" t="s">
        <v>116</v>
      </c>
      <c r="CC15" s="101">
        <v>9.7</v>
      </c>
      <c r="CD15" s="80">
        <v>30</v>
      </c>
      <c r="CE15" s="80" t="s">
        <v>118</v>
      </c>
      <c r="CF15" s="80">
        <v>0.91</v>
      </c>
      <c r="CG15" s="80" t="s">
        <v>120</v>
      </c>
      <c r="CH15" s="80">
        <v>19</v>
      </c>
      <c r="CI15" s="80" t="s">
        <v>121</v>
      </c>
      <c r="CJ15" s="80">
        <v>1.2</v>
      </c>
      <c r="CK15" s="80" t="s">
        <v>112</v>
      </c>
      <c r="CL15" s="80">
        <v>30</v>
      </c>
      <c r="CM15" s="80" t="s">
        <v>137</v>
      </c>
      <c r="CN15" s="114"/>
      <c r="CO15" s="115"/>
      <c r="CP15" s="115"/>
      <c r="CQ15" s="114"/>
    </row>
    <row r="16" spans="1:95" ht="11.25">
      <c r="A16" s="110"/>
      <c r="B16" s="79"/>
      <c r="C16" s="80"/>
      <c r="D16" s="110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111"/>
      <c r="BV16" s="112"/>
      <c r="BW16" s="101"/>
      <c r="BX16" s="101"/>
      <c r="BY16" s="101"/>
      <c r="BZ16" s="101"/>
      <c r="CA16" s="101"/>
      <c r="CB16" s="101"/>
      <c r="CC16" s="101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114"/>
      <c r="CO16" s="115"/>
      <c r="CP16" s="115"/>
      <c r="CQ16" s="114"/>
    </row>
    <row r="17" spans="1:95" ht="11.25">
      <c r="A17" s="110" t="s">
        <v>125</v>
      </c>
      <c r="B17" s="79">
        <v>36669</v>
      </c>
      <c r="C17" s="80"/>
      <c r="D17" s="110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1">
        <v>83.745</v>
      </c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6"/>
      <c r="CO17" s="116"/>
      <c r="CP17" s="116"/>
      <c r="CQ17" s="116"/>
    </row>
    <row r="18" spans="1:95" ht="11.25">
      <c r="A18" s="110" t="s">
        <v>125</v>
      </c>
      <c r="B18" s="79">
        <v>36761</v>
      </c>
      <c r="C18" s="80"/>
      <c r="D18" s="110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1">
        <v>27.74</v>
      </c>
      <c r="BV18" s="112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6"/>
      <c r="CO18" s="116"/>
      <c r="CP18" s="116"/>
      <c r="CQ18" s="116"/>
    </row>
    <row r="19" spans="1:95" ht="11.25">
      <c r="A19" s="110" t="s">
        <v>125</v>
      </c>
      <c r="B19" s="79">
        <v>36817</v>
      </c>
      <c r="C19" s="80"/>
      <c r="D19" s="110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1">
        <v>73.236</v>
      </c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6"/>
      <c r="CO19" s="116"/>
      <c r="CP19" s="116"/>
      <c r="CQ19" s="116"/>
    </row>
    <row r="20" spans="1:95" ht="11.25">
      <c r="A20" s="110"/>
      <c r="B20" s="79"/>
      <c r="C20" s="80"/>
      <c r="D20" s="110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1"/>
      <c r="BV20" s="112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6"/>
      <c r="CO20" s="116"/>
      <c r="CP20" s="116"/>
      <c r="CQ20" s="116"/>
    </row>
    <row r="21" spans="1:95" ht="11.25">
      <c r="A21" s="110" t="s">
        <v>126</v>
      </c>
      <c r="B21" s="79">
        <v>36669</v>
      </c>
      <c r="C21" s="80">
        <v>2</v>
      </c>
      <c r="D21" s="110" t="s">
        <v>111</v>
      </c>
      <c r="E21" s="97"/>
      <c r="F21" s="97"/>
      <c r="G21" s="97">
        <v>0.3</v>
      </c>
      <c r="H21" s="97"/>
      <c r="I21" s="97"/>
      <c r="J21" s="97"/>
      <c r="K21" s="97"/>
      <c r="L21" s="97"/>
      <c r="M21" s="97"/>
      <c r="N21" s="97"/>
      <c r="O21" s="97"/>
      <c r="P21" s="97"/>
      <c r="Q21" s="97">
        <v>0.2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>
        <v>0.5</v>
      </c>
      <c r="AH21" s="97"/>
      <c r="AI21" s="97"/>
      <c r="AJ21" s="97">
        <v>0.2</v>
      </c>
      <c r="AK21" s="97"/>
      <c r="AL21" s="97"/>
      <c r="AM21" s="97"/>
      <c r="AN21" s="97"/>
      <c r="AO21" s="97"/>
      <c r="AP21" s="97"/>
      <c r="AQ21" s="97"/>
      <c r="AR21" s="97"/>
      <c r="AS21" s="97">
        <v>20</v>
      </c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111">
        <v>21.2</v>
      </c>
      <c r="BV21" s="112">
        <v>5</v>
      </c>
      <c r="BW21" s="113">
        <v>560</v>
      </c>
      <c r="BX21" s="113">
        <v>26</v>
      </c>
      <c r="BY21" s="113">
        <v>800</v>
      </c>
      <c r="BZ21" s="113">
        <v>73</v>
      </c>
      <c r="CA21" s="113">
        <v>76</v>
      </c>
      <c r="CB21" s="113" t="s">
        <v>116</v>
      </c>
      <c r="CC21" s="113">
        <v>10</v>
      </c>
      <c r="CD21" s="80">
        <v>27</v>
      </c>
      <c r="CE21" s="80" t="s">
        <v>123</v>
      </c>
      <c r="CF21" s="80">
        <v>1.3</v>
      </c>
      <c r="CG21" s="80" t="s">
        <v>120</v>
      </c>
      <c r="CH21" s="80">
        <v>16</v>
      </c>
      <c r="CI21" s="80" t="s">
        <v>124</v>
      </c>
      <c r="CJ21" s="80">
        <v>1.4</v>
      </c>
      <c r="CK21" s="80" t="s">
        <v>112</v>
      </c>
      <c r="CL21" s="80">
        <v>27</v>
      </c>
      <c r="CM21" s="80">
        <v>0.01</v>
      </c>
      <c r="CN21" s="114">
        <v>10.1</v>
      </c>
      <c r="CO21" s="117">
        <v>32.3</v>
      </c>
      <c r="CP21" s="115">
        <v>866</v>
      </c>
      <c r="CQ21" s="114">
        <v>8.38</v>
      </c>
    </row>
    <row r="22" spans="1:95" ht="11.25">
      <c r="A22" s="110" t="s">
        <v>126</v>
      </c>
      <c r="B22" s="79">
        <v>36761</v>
      </c>
      <c r="C22" s="80">
        <v>2</v>
      </c>
      <c r="D22" s="110" t="s">
        <v>111</v>
      </c>
      <c r="E22" s="97"/>
      <c r="F22" s="97"/>
      <c r="G22" s="97">
        <v>0.2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>
        <v>0.4</v>
      </c>
      <c r="AH22" s="97"/>
      <c r="AI22" s="97"/>
      <c r="AJ22" s="97">
        <v>0.3</v>
      </c>
      <c r="AK22" s="97"/>
      <c r="AL22" s="97"/>
      <c r="AM22" s="97"/>
      <c r="AN22" s="97"/>
      <c r="AO22" s="97"/>
      <c r="AP22" s="97"/>
      <c r="AQ22" s="97"/>
      <c r="AR22" s="97"/>
      <c r="AS22" s="97">
        <v>19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111">
        <v>19.9</v>
      </c>
      <c r="BV22" s="112">
        <v>4</v>
      </c>
      <c r="BW22" s="113">
        <v>570</v>
      </c>
      <c r="BX22" s="113">
        <v>33</v>
      </c>
      <c r="BY22" s="113">
        <v>850</v>
      </c>
      <c r="BZ22" s="113">
        <v>68</v>
      </c>
      <c r="CA22" s="113">
        <v>73</v>
      </c>
      <c r="CB22" s="113" t="s">
        <v>116</v>
      </c>
      <c r="CC22" s="113">
        <v>8.74</v>
      </c>
      <c r="CD22" s="80">
        <v>26</v>
      </c>
      <c r="CE22" s="80" t="s">
        <v>118</v>
      </c>
      <c r="CF22" s="80">
        <v>0.61</v>
      </c>
      <c r="CG22" s="80" t="s">
        <v>120</v>
      </c>
      <c r="CH22" s="80">
        <v>16</v>
      </c>
      <c r="CI22" s="80" t="s">
        <v>121</v>
      </c>
      <c r="CJ22" s="80">
        <v>1.4</v>
      </c>
      <c r="CK22" s="80" t="s">
        <v>112</v>
      </c>
      <c r="CL22" s="80">
        <v>22</v>
      </c>
      <c r="CM22" s="80" t="s">
        <v>137</v>
      </c>
      <c r="CN22" s="114"/>
      <c r="CO22" s="117"/>
      <c r="CP22" s="115"/>
      <c r="CQ22" s="114"/>
    </row>
    <row r="23" spans="1:95" ht="11.25">
      <c r="A23" s="110" t="s">
        <v>126</v>
      </c>
      <c r="B23" s="79">
        <v>36817</v>
      </c>
      <c r="C23" s="80">
        <v>2</v>
      </c>
      <c r="D23" s="110" t="s">
        <v>111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>
        <v>0.4</v>
      </c>
      <c r="AH23" s="97"/>
      <c r="AI23" s="97"/>
      <c r="AJ23" s="97">
        <v>0.2</v>
      </c>
      <c r="AK23" s="97"/>
      <c r="AL23" s="97"/>
      <c r="AM23" s="97"/>
      <c r="AN23" s="97"/>
      <c r="AO23" s="97"/>
      <c r="AP23" s="97"/>
      <c r="AQ23" s="97"/>
      <c r="AR23" s="97"/>
      <c r="AS23" s="97">
        <v>18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111">
        <v>18.6</v>
      </c>
      <c r="BV23" s="112">
        <v>3</v>
      </c>
      <c r="BW23" s="113">
        <v>640</v>
      </c>
      <c r="BX23" s="113">
        <v>21</v>
      </c>
      <c r="BY23" s="113">
        <v>760</v>
      </c>
      <c r="BZ23" s="113">
        <v>57</v>
      </c>
      <c r="CA23" s="113">
        <v>68</v>
      </c>
      <c r="CB23" s="113" t="s">
        <v>116</v>
      </c>
      <c r="CC23" s="113">
        <v>6.47</v>
      </c>
      <c r="CD23" s="80">
        <v>25</v>
      </c>
      <c r="CE23" s="80" t="s">
        <v>118</v>
      </c>
      <c r="CF23" s="80">
        <v>0.53</v>
      </c>
      <c r="CG23" s="80" t="s">
        <v>120</v>
      </c>
      <c r="CH23" s="80">
        <v>14</v>
      </c>
      <c r="CI23" s="80" t="s">
        <v>121</v>
      </c>
      <c r="CJ23" s="80">
        <v>1.4</v>
      </c>
      <c r="CK23" s="80" t="s">
        <v>112</v>
      </c>
      <c r="CL23" s="80">
        <v>21</v>
      </c>
      <c r="CM23" s="80" t="s">
        <v>137</v>
      </c>
      <c r="CN23" s="114"/>
      <c r="CO23" s="117"/>
      <c r="CP23" s="115"/>
      <c r="CQ23" s="114"/>
    </row>
    <row r="24" spans="1:95" ht="11.25">
      <c r="A24" s="110"/>
      <c r="B24" s="79"/>
      <c r="C24" s="80"/>
      <c r="D24" s="110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111"/>
      <c r="BV24" s="112"/>
      <c r="BW24" s="113"/>
      <c r="BX24" s="113"/>
      <c r="BY24" s="113"/>
      <c r="BZ24" s="113"/>
      <c r="CA24" s="113"/>
      <c r="CB24" s="113"/>
      <c r="CC24" s="113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114"/>
      <c r="CO24" s="117"/>
      <c r="CP24" s="115"/>
      <c r="CQ24" s="114"/>
    </row>
    <row r="25" spans="1:95" ht="11.25">
      <c r="A25" s="110" t="s">
        <v>128</v>
      </c>
      <c r="B25" s="79">
        <v>36669</v>
      </c>
      <c r="C25" s="80">
        <v>3</v>
      </c>
      <c r="D25" s="118" t="s">
        <v>111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>
        <v>2.5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97"/>
      <c r="BP25" s="97"/>
      <c r="BQ25" s="97"/>
      <c r="BR25" s="97"/>
      <c r="BS25" s="97"/>
      <c r="BT25" s="97"/>
      <c r="BU25" s="111">
        <v>2.5</v>
      </c>
      <c r="BV25" s="112">
        <v>1</v>
      </c>
      <c r="BW25" s="113">
        <v>420</v>
      </c>
      <c r="BX25" s="113">
        <v>11</v>
      </c>
      <c r="BY25" s="113">
        <v>710</v>
      </c>
      <c r="BZ25" s="113">
        <v>75</v>
      </c>
      <c r="CA25" s="113">
        <v>80</v>
      </c>
      <c r="CB25" s="113">
        <v>0.75</v>
      </c>
      <c r="CC25" s="113">
        <v>2.63</v>
      </c>
      <c r="CD25" s="80">
        <v>5.7</v>
      </c>
      <c r="CE25" s="80" t="s">
        <v>123</v>
      </c>
      <c r="CF25" s="80">
        <v>0.53</v>
      </c>
      <c r="CG25" s="80" t="s">
        <v>120</v>
      </c>
      <c r="CH25" s="80">
        <v>1.4</v>
      </c>
      <c r="CI25" s="80" t="s">
        <v>124</v>
      </c>
      <c r="CJ25" s="80">
        <v>0.28</v>
      </c>
      <c r="CK25" s="80" t="s">
        <v>112</v>
      </c>
      <c r="CL25" s="80">
        <v>21</v>
      </c>
      <c r="CM25" s="80" t="s">
        <v>137</v>
      </c>
      <c r="CN25" s="114">
        <v>8.3</v>
      </c>
      <c r="CO25" s="115">
        <v>12.1</v>
      </c>
      <c r="CP25" s="115">
        <v>880</v>
      </c>
      <c r="CQ25" s="114">
        <v>8.64</v>
      </c>
    </row>
    <row r="26" spans="1:95" ht="11.25">
      <c r="A26" s="110" t="s">
        <v>128</v>
      </c>
      <c r="B26" s="79">
        <v>36761</v>
      </c>
      <c r="C26" s="80">
        <v>3</v>
      </c>
      <c r="D26" s="110" t="s">
        <v>111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>
        <v>2</v>
      </c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111">
        <v>2</v>
      </c>
      <c r="BV26" s="112">
        <v>1</v>
      </c>
      <c r="BW26" s="113">
        <v>440</v>
      </c>
      <c r="BX26" s="113">
        <v>2.7</v>
      </c>
      <c r="BY26" s="113">
        <v>660</v>
      </c>
      <c r="BZ26" s="113">
        <v>71</v>
      </c>
      <c r="CA26" s="113">
        <v>56</v>
      </c>
      <c r="CB26" s="113">
        <v>0.24</v>
      </c>
      <c r="CC26" s="113">
        <v>3.76</v>
      </c>
      <c r="CD26" s="80">
        <v>9.7</v>
      </c>
      <c r="CE26" s="80" t="s">
        <v>118</v>
      </c>
      <c r="CF26" s="80" t="s">
        <v>119</v>
      </c>
      <c r="CG26" s="80" t="s">
        <v>120</v>
      </c>
      <c r="CH26" s="80">
        <v>0.16</v>
      </c>
      <c r="CI26" s="80" t="s">
        <v>124</v>
      </c>
      <c r="CJ26" s="80">
        <v>0.018</v>
      </c>
      <c r="CK26" s="80" t="s">
        <v>112</v>
      </c>
      <c r="CL26" s="80">
        <v>15</v>
      </c>
      <c r="CM26" s="80" t="s">
        <v>137</v>
      </c>
      <c r="CN26" s="114"/>
      <c r="CO26" s="115"/>
      <c r="CP26" s="115"/>
      <c r="CQ26" s="114"/>
    </row>
    <row r="27" spans="1:95" ht="11.25">
      <c r="A27" s="110" t="s">
        <v>128</v>
      </c>
      <c r="B27" s="79">
        <v>36817</v>
      </c>
      <c r="C27" s="80">
        <v>3</v>
      </c>
      <c r="D27" s="110" t="s">
        <v>111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111" t="s">
        <v>114</v>
      </c>
      <c r="BV27" s="112">
        <v>0</v>
      </c>
      <c r="BW27" s="113">
        <v>440</v>
      </c>
      <c r="BX27" s="113">
        <v>6.7</v>
      </c>
      <c r="BY27" s="113">
        <v>640</v>
      </c>
      <c r="BZ27" s="113">
        <v>64</v>
      </c>
      <c r="CA27" s="113">
        <v>65</v>
      </c>
      <c r="CB27" s="113">
        <v>1.5</v>
      </c>
      <c r="CC27" s="113">
        <v>1.57</v>
      </c>
      <c r="CD27" s="80">
        <v>4.2</v>
      </c>
      <c r="CE27" s="80" t="s">
        <v>118</v>
      </c>
      <c r="CF27" s="80">
        <v>0.51</v>
      </c>
      <c r="CG27" s="80" t="s">
        <v>120</v>
      </c>
      <c r="CH27" s="80">
        <v>0.39</v>
      </c>
      <c r="CI27" s="80" t="s">
        <v>121</v>
      </c>
      <c r="CJ27" s="80">
        <v>0.052</v>
      </c>
      <c r="CK27" s="80" t="s">
        <v>112</v>
      </c>
      <c r="CL27" s="80">
        <v>17</v>
      </c>
      <c r="CM27" s="80" t="s">
        <v>137</v>
      </c>
      <c r="CN27" s="114"/>
      <c r="CO27" s="115"/>
      <c r="CP27" s="115"/>
      <c r="CQ27" s="114"/>
    </row>
    <row r="28" spans="1:95" ht="11.25">
      <c r="A28" s="110"/>
      <c r="B28" s="79"/>
      <c r="C28" s="80"/>
      <c r="D28" s="110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111"/>
      <c r="BV28" s="112"/>
      <c r="BW28" s="113"/>
      <c r="BX28" s="113"/>
      <c r="BY28" s="113"/>
      <c r="BZ28" s="113"/>
      <c r="CA28" s="113"/>
      <c r="CB28" s="113"/>
      <c r="CC28" s="113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114"/>
      <c r="CO28" s="115"/>
      <c r="CP28" s="115"/>
      <c r="CQ28" s="114"/>
    </row>
    <row r="29" spans="1:95" ht="11.25">
      <c r="A29" s="110" t="s">
        <v>129</v>
      </c>
      <c r="B29" s="79">
        <v>36669</v>
      </c>
      <c r="C29" s="80">
        <v>4</v>
      </c>
      <c r="D29" s="110" t="s">
        <v>111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>
        <v>2.1</v>
      </c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111">
        <v>2.1</v>
      </c>
      <c r="BV29" s="112">
        <v>1</v>
      </c>
      <c r="BW29" s="113">
        <v>420</v>
      </c>
      <c r="BX29" s="113">
        <v>4.8</v>
      </c>
      <c r="BY29" s="113">
        <v>700</v>
      </c>
      <c r="BZ29" s="113">
        <v>75</v>
      </c>
      <c r="CA29" s="113">
        <v>80</v>
      </c>
      <c r="CB29" s="113">
        <v>1.4</v>
      </c>
      <c r="CC29" s="113">
        <v>1.98</v>
      </c>
      <c r="CD29" s="80">
        <v>4.3</v>
      </c>
      <c r="CE29" s="80" t="s">
        <v>123</v>
      </c>
      <c r="CF29" s="80">
        <v>0.55</v>
      </c>
      <c r="CG29" s="80" t="s">
        <v>120</v>
      </c>
      <c r="CH29" s="80">
        <v>0.52</v>
      </c>
      <c r="CI29" s="80" t="s">
        <v>124</v>
      </c>
      <c r="CJ29" s="80">
        <v>0.15</v>
      </c>
      <c r="CK29" s="80" t="s">
        <v>112</v>
      </c>
      <c r="CL29" s="80">
        <v>21</v>
      </c>
      <c r="CM29" s="80" t="s">
        <v>137</v>
      </c>
      <c r="CN29" s="114">
        <v>6.6</v>
      </c>
      <c r="CO29" s="117">
        <v>4.5</v>
      </c>
      <c r="CP29" s="115">
        <v>922</v>
      </c>
      <c r="CQ29" s="114">
        <v>8.32</v>
      </c>
    </row>
    <row r="30" spans="1:95" ht="11.25">
      <c r="A30" s="110" t="s">
        <v>129</v>
      </c>
      <c r="B30" s="79">
        <v>36761</v>
      </c>
      <c r="C30" s="80">
        <v>4</v>
      </c>
      <c r="D30" s="110" t="s">
        <v>111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>
        <v>2.2</v>
      </c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111">
        <v>2.2</v>
      </c>
      <c r="BV30" s="112">
        <v>1</v>
      </c>
      <c r="BW30" s="113">
        <v>450</v>
      </c>
      <c r="BX30" s="113">
        <v>2</v>
      </c>
      <c r="BY30" s="113">
        <v>670</v>
      </c>
      <c r="BZ30" s="113">
        <v>71</v>
      </c>
      <c r="CA30" s="113">
        <v>56</v>
      </c>
      <c r="CB30" s="113">
        <v>0.71</v>
      </c>
      <c r="CC30" s="113">
        <v>3.81</v>
      </c>
      <c r="CD30" s="80">
        <v>10</v>
      </c>
      <c r="CE30" s="80" t="s">
        <v>118</v>
      </c>
      <c r="CF30" s="80">
        <v>0.54</v>
      </c>
      <c r="CG30" s="80" t="s">
        <v>120</v>
      </c>
      <c r="CH30" s="80">
        <v>0.18</v>
      </c>
      <c r="CI30" s="80" t="s">
        <v>124</v>
      </c>
      <c r="CJ30" s="80">
        <v>0.025</v>
      </c>
      <c r="CK30" s="80" t="s">
        <v>112</v>
      </c>
      <c r="CL30" s="80">
        <v>15</v>
      </c>
      <c r="CM30" s="80" t="s">
        <v>137</v>
      </c>
      <c r="CN30" s="114"/>
      <c r="CO30" s="117"/>
      <c r="CP30" s="115"/>
      <c r="CQ30" s="114"/>
    </row>
    <row r="31" spans="1:95" ht="11.25">
      <c r="A31" s="110" t="s">
        <v>129</v>
      </c>
      <c r="B31" s="79">
        <v>36817</v>
      </c>
      <c r="C31" s="80">
        <v>4</v>
      </c>
      <c r="D31" s="110" t="s">
        <v>111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111" t="s">
        <v>114</v>
      </c>
      <c r="BV31" s="112">
        <v>0</v>
      </c>
      <c r="BW31" s="113">
        <v>450</v>
      </c>
      <c r="BX31" s="113">
        <v>5.3</v>
      </c>
      <c r="BY31" s="113">
        <v>660</v>
      </c>
      <c r="BZ31" s="113">
        <v>64</v>
      </c>
      <c r="CA31" s="113">
        <v>63</v>
      </c>
      <c r="CB31" s="113">
        <v>1.6</v>
      </c>
      <c r="CC31" s="113">
        <v>1.6</v>
      </c>
      <c r="CD31" s="80">
        <v>4.2</v>
      </c>
      <c r="CE31" s="80" t="s">
        <v>118</v>
      </c>
      <c r="CF31" s="80">
        <v>0.55</v>
      </c>
      <c r="CG31" s="80" t="s">
        <v>120</v>
      </c>
      <c r="CH31" s="80">
        <v>0.35</v>
      </c>
      <c r="CI31" s="80" t="s">
        <v>121</v>
      </c>
      <c r="CJ31" s="80">
        <v>0.056</v>
      </c>
      <c r="CK31" s="80" t="s">
        <v>112</v>
      </c>
      <c r="CL31" s="80">
        <v>16</v>
      </c>
      <c r="CM31" s="80" t="s">
        <v>137</v>
      </c>
      <c r="CN31" s="114"/>
      <c r="CO31" s="117"/>
      <c r="CP31" s="115"/>
      <c r="CQ31" s="114"/>
    </row>
    <row r="32" spans="1:95" ht="11.25">
      <c r="A32" s="110"/>
      <c r="B32" s="79"/>
      <c r="C32" s="80"/>
      <c r="D32" s="110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111"/>
      <c r="BV32" s="112"/>
      <c r="BW32" s="113"/>
      <c r="BX32" s="113"/>
      <c r="BY32" s="113"/>
      <c r="BZ32" s="113"/>
      <c r="CA32" s="113"/>
      <c r="CB32" s="113"/>
      <c r="CC32" s="113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114"/>
      <c r="CO32" s="117"/>
      <c r="CP32" s="115"/>
      <c r="CQ32" s="114"/>
    </row>
    <row r="33" spans="1:95" ht="11.25">
      <c r="A33" s="110" t="s">
        <v>132</v>
      </c>
      <c r="B33" s="79">
        <v>36669</v>
      </c>
      <c r="C33" s="80">
        <v>5</v>
      </c>
      <c r="D33" s="110" t="s">
        <v>111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111" t="s">
        <v>114</v>
      </c>
      <c r="BV33" s="112">
        <v>0</v>
      </c>
      <c r="BW33" s="113">
        <v>410</v>
      </c>
      <c r="BX33" s="113">
        <v>19</v>
      </c>
      <c r="BY33" s="113">
        <v>660</v>
      </c>
      <c r="BZ33" s="113">
        <v>74</v>
      </c>
      <c r="CA33" s="113">
        <v>55</v>
      </c>
      <c r="CB33" s="113" t="s">
        <v>116</v>
      </c>
      <c r="CC33" s="113">
        <v>0.14</v>
      </c>
      <c r="CD33" s="80">
        <v>9.4</v>
      </c>
      <c r="CE33" s="80" t="s">
        <v>123</v>
      </c>
      <c r="CF33" s="80">
        <v>0.87</v>
      </c>
      <c r="CG33" s="80" t="s">
        <v>120</v>
      </c>
      <c r="CH33" s="80">
        <v>2.4</v>
      </c>
      <c r="CI33" s="80" t="s">
        <v>124</v>
      </c>
      <c r="CJ33" s="80">
        <v>1.1</v>
      </c>
      <c r="CK33" s="80" t="s">
        <v>112</v>
      </c>
      <c r="CL33" s="80">
        <v>18</v>
      </c>
      <c r="CM33" s="80">
        <v>0.018</v>
      </c>
      <c r="CN33" s="114">
        <v>3.7</v>
      </c>
      <c r="CO33" s="117">
        <v>3.1</v>
      </c>
      <c r="CP33" s="115">
        <v>797</v>
      </c>
      <c r="CQ33" s="114">
        <v>7.67</v>
      </c>
    </row>
    <row r="34" spans="1:95" ht="11.25">
      <c r="A34" s="110" t="s">
        <v>132</v>
      </c>
      <c r="B34" s="79">
        <v>36761</v>
      </c>
      <c r="C34" s="80">
        <v>5</v>
      </c>
      <c r="D34" s="110" t="s">
        <v>111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111" t="s">
        <v>114</v>
      </c>
      <c r="BV34" s="112">
        <v>0</v>
      </c>
      <c r="BW34" s="113">
        <v>450</v>
      </c>
      <c r="BX34" s="113">
        <v>2</v>
      </c>
      <c r="BY34" s="113">
        <v>710</v>
      </c>
      <c r="BZ34" s="113">
        <v>73</v>
      </c>
      <c r="CA34" s="113">
        <v>57</v>
      </c>
      <c r="CB34" s="113" t="s">
        <v>116</v>
      </c>
      <c r="CC34" s="113" t="s">
        <v>112</v>
      </c>
      <c r="CD34" s="80">
        <v>4</v>
      </c>
      <c r="CE34" s="80" t="s">
        <v>118</v>
      </c>
      <c r="CF34" s="80">
        <v>0.52</v>
      </c>
      <c r="CG34" s="80" t="s">
        <v>120</v>
      </c>
      <c r="CH34" s="80">
        <v>0.13</v>
      </c>
      <c r="CI34" s="80" t="s">
        <v>124</v>
      </c>
      <c r="CJ34" s="80">
        <v>0.099</v>
      </c>
      <c r="CK34" s="80" t="s">
        <v>112</v>
      </c>
      <c r="CL34" s="80">
        <v>13</v>
      </c>
      <c r="CM34" s="80" t="s">
        <v>137</v>
      </c>
      <c r="CN34" s="114"/>
      <c r="CO34" s="117"/>
      <c r="CP34" s="115"/>
      <c r="CQ34" s="114"/>
    </row>
    <row r="35" spans="1:95" ht="11.25">
      <c r="A35" s="110" t="s">
        <v>132</v>
      </c>
      <c r="B35" s="79">
        <v>36817</v>
      </c>
      <c r="C35" s="80">
        <v>5</v>
      </c>
      <c r="D35" s="110" t="s">
        <v>111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111" t="s">
        <v>114</v>
      </c>
      <c r="BV35" s="112">
        <v>0</v>
      </c>
      <c r="BW35" s="113">
        <v>440</v>
      </c>
      <c r="BX35" s="113">
        <v>1.3</v>
      </c>
      <c r="BY35" s="113">
        <v>650</v>
      </c>
      <c r="BZ35" s="113">
        <v>68</v>
      </c>
      <c r="CA35" s="113">
        <v>67</v>
      </c>
      <c r="CB35" s="113">
        <v>0.11</v>
      </c>
      <c r="CC35" s="113" t="s">
        <v>112</v>
      </c>
      <c r="CD35" s="80">
        <v>2</v>
      </c>
      <c r="CE35" s="80" t="s">
        <v>118</v>
      </c>
      <c r="CF35" s="80">
        <v>0.63</v>
      </c>
      <c r="CG35" s="80" t="s">
        <v>120</v>
      </c>
      <c r="CH35" s="80">
        <v>0.039</v>
      </c>
      <c r="CI35" s="80" t="s">
        <v>121</v>
      </c>
      <c r="CJ35" s="80">
        <v>0.012</v>
      </c>
      <c r="CK35" s="80" t="s">
        <v>112</v>
      </c>
      <c r="CL35" s="80">
        <v>14</v>
      </c>
      <c r="CM35" s="80" t="s">
        <v>137</v>
      </c>
      <c r="CN35" s="114"/>
      <c r="CO35" s="117"/>
      <c r="CP35" s="115"/>
      <c r="CQ35" s="114"/>
    </row>
    <row r="36" spans="1:95" ht="11.25">
      <c r="A36" s="110"/>
      <c r="B36" s="79"/>
      <c r="C36" s="80"/>
      <c r="D36" s="11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111"/>
      <c r="BV36" s="112"/>
      <c r="BW36" s="113"/>
      <c r="BX36" s="113"/>
      <c r="BY36" s="113"/>
      <c r="BZ36" s="113"/>
      <c r="CA36" s="113"/>
      <c r="CB36" s="113"/>
      <c r="CC36" s="113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114"/>
      <c r="CO36" s="117"/>
      <c r="CP36" s="115"/>
      <c r="CQ36" s="114"/>
    </row>
    <row r="37" spans="1:95" ht="11.25">
      <c r="A37" s="110" t="s">
        <v>133</v>
      </c>
      <c r="B37" s="79">
        <v>36669</v>
      </c>
      <c r="C37" s="80">
        <v>6</v>
      </c>
      <c r="D37" s="110" t="s">
        <v>111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111" t="s">
        <v>114</v>
      </c>
      <c r="BV37" s="112">
        <v>0</v>
      </c>
      <c r="BW37" s="113">
        <v>410</v>
      </c>
      <c r="BX37" s="113">
        <v>13</v>
      </c>
      <c r="BY37" s="113">
        <v>650</v>
      </c>
      <c r="BZ37" s="113">
        <v>73</v>
      </c>
      <c r="CA37" s="113">
        <v>56</v>
      </c>
      <c r="CB37" s="113">
        <v>0.2</v>
      </c>
      <c r="CC37" s="113">
        <v>0.14</v>
      </c>
      <c r="CD37" s="80">
        <v>9</v>
      </c>
      <c r="CE37" s="80" t="s">
        <v>123</v>
      </c>
      <c r="CF37" s="80">
        <v>0.87</v>
      </c>
      <c r="CG37" s="80" t="s">
        <v>120</v>
      </c>
      <c r="CH37" s="80">
        <v>2.4</v>
      </c>
      <c r="CI37" s="80" t="s">
        <v>124</v>
      </c>
      <c r="CJ37" s="80">
        <v>0.97</v>
      </c>
      <c r="CK37" s="80" t="s">
        <v>112</v>
      </c>
      <c r="CL37" s="80">
        <v>19</v>
      </c>
      <c r="CM37" s="80" t="s">
        <v>137</v>
      </c>
      <c r="CN37" s="114">
        <v>8.2</v>
      </c>
      <c r="CO37" s="117">
        <v>15.1</v>
      </c>
      <c r="CP37" s="115">
        <v>758</v>
      </c>
      <c r="CQ37" s="114">
        <v>7.63</v>
      </c>
    </row>
    <row r="38" spans="1:95" ht="11.25">
      <c r="A38" s="110" t="s">
        <v>133</v>
      </c>
      <c r="B38" s="79">
        <v>36761</v>
      </c>
      <c r="C38" s="80">
        <v>6</v>
      </c>
      <c r="D38" s="110" t="s">
        <v>111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111" t="s">
        <v>114</v>
      </c>
      <c r="BV38" s="112">
        <v>0</v>
      </c>
      <c r="BW38" s="113">
        <v>430</v>
      </c>
      <c r="BX38" s="113">
        <v>8.7</v>
      </c>
      <c r="BY38" s="113">
        <v>690</v>
      </c>
      <c r="BZ38" s="113">
        <v>73</v>
      </c>
      <c r="CA38" s="113">
        <v>56</v>
      </c>
      <c r="CB38" s="113" t="s">
        <v>116</v>
      </c>
      <c r="CC38" s="113">
        <v>0.16</v>
      </c>
      <c r="CD38" s="80">
        <v>5</v>
      </c>
      <c r="CE38" s="80" t="s">
        <v>123</v>
      </c>
      <c r="CF38" s="80">
        <v>0.65</v>
      </c>
      <c r="CG38" s="80">
        <v>11</v>
      </c>
      <c r="CH38" s="80">
        <v>0.39</v>
      </c>
      <c r="CI38" s="80" t="s">
        <v>124</v>
      </c>
      <c r="CJ38" s="80">
        <v>0.24</v>
      </c>
      <c r="CK38" s="80" t="s">
        <v>112</v>
      </c>
      <c r="CL38" s="80">
        <v>14</v>
      </c>
      <c r="CM38" s="80" t="s">
        <v>137</v>
      </c>
      <c r="CN38" s="114"/>
      <c r="CO38" s="117"/>
      <c r="CP38" s="115"/>
      <c r="CQ38" s="114"/>
    </row>
    <row r="39" spans="1:95" ht="11.25">
      <c r="A39" s="110" t="s">
        <v>133</v>
      </c>
      <c r="B39" s="79">
        <v>36817</v>
      </c>
      <c r="C39" s="80">
        <v>6</v>
      </c>
      <c r="D39" s="110" t="s">
        <v>111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111" t="s">
        <v>114</v>
      </c>
      <c r="BV39" s="112">
        <v>0</v>
      </c>
      <c r="BW39" s="113">
        <v>430</v>
      </c>
      <c r="BX39" s="113" t="s">
        <v>121</v>
      </c>
      <c r="BY39" s="113">
        <v>660</v>
      </c>
      <c r="BZ39" s="113">
        <v>68</v>
      </c>
      <c r="CA39" s="113">
        <v>69</v>
      </c>
      <c r="CB39" s="113">
        <v>0.48</v>
      </c>
      <c r="CC39" s="113">
        <v>0.08</v>
      </c>
      <c r="CD39" s="80">
        <v>2.4</v>
      </c>
      <c r="CE39" s="80" t="s">
        <v>118</v>
      </c>
      <c r="CF39" s="80">
        <v>0.65</v>
      </c>
      <c r="CG39" s="80" t="s">
        <v>120</v>
      </c>
      <c r="CH39" s="80">
        <v>0.04</v>
      </c>
      <c r="CI39" s="80" t="s">
        <v>121</v>
      </c>
      <c r="CJ39" s="80">
        <v>0.017</v>
      </c>
      <c r="CK39" s="80" t="s">
        <v>112</v>
      </c>
      <c r="CL39" s="80">
        <v>15</v>
      </c>
      <c r="CM39" s="80" t="s">
        <v>137</v>
      </c>
      <c r="CN39" s="114"/>
      <c r="CO39" s="117"/>
      <c r="CP39" s="115"/>
      <c r="CQ39" s="114"/>
    </row>
    <row r="40" spans="1:95" ht="11.25">
      <c r="A40" s="110"/>
      <c r="B40" s="79"/>
      <c r="C40" s="80"/>
      <c r="D40" s="110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111"/>
      <c r="BV40" s="112"/>
      <c r="BW40" s="113"/>
      <c r="BX40" s="113"/>
      <c r="BY40" s="113"/>
      <c r="BZ40" s="113"/>
      <c r="CA40" s="113"/>
      <c r="CB40" s="113"/>
      <c r="CC40" s="113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114"/>
      <c r="CO40" s="117"/>
      <c r="CP40" s="115"/>
      <c r="CQ40" s="114"/>
    </row>
    <row r="41" spans="1:95" ht="11.25">
      <c r="A41" s="110" t="s">
        <v>134</v>
      </c>
      <c r="B41" s="119">
        <v>36761</v>
      </c>
      <c r="C41" s="119"/>
      <c r="D41" s="119" t="s">
        <v>111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20"/>
      <c r="BU41" s="111" t="s">
        <v>114</v>
      </c>
      <c r="BV41" s="112">
        <v>0</v>
      </c>
      <c r="BW41" s="113"/>
      <c r="BX41" s="113"/>
      <c r="BY41" s="113"/>
      <c r="BZ41" s="113"/>
      <c r="CA41" s="113"/>
      <c r="CB41" s="113"/>
      <c r="CC41" s="113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116"/>
      <c r="CO41" s="116"/>
      <c r="CP41" s="116"/>
      <c r="CQ41" s="116"/>
    </row>
    <row r="42" spans="1:95" ht="11.25">
      <c r="A42" s="110" t="s">
        <v>134</v>
      </c>
      <c r="B42" s="119">
        <v>36815</v>
      </c>
      <c r="C42" s="119"/>
      <c r="D42" s="119" t="s">
        <v>111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13"/>
      <c r="BU42" s="111" t="s">
        <v>114</v>
      </c>
      <c r="BV42" s="112">
        <v>0</v>
      </c>
      <c r="BW42" s="113"/>
      <c r="BX42" s="113"/>
      <c r="BY42" s="113"/>
      <c r="BZ42" s="113"/>
      <c r="CA42" s="113"/>
      <c r="CB42" s="113"/>
      <c r="CC42" s="113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116"/>
      <c r="CO42" s="116"/>
      <c r="CP42" s="116"/>
      <c r="CQ42" s="116"/>
    </row>
    <row r="43" spans="1:95" ht="11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</row>
  </sheetData>
  <printOptions gridLines="1"/>
  <pageMargins left="0.75" right="0.75" top="1" bottom="1" header="0.5" footer="0.5"/>
  <pageSetup horizontalDpi="600" verticalDpi="600" orientation="landscape" pageOrder="overThenDown" r:id="rId2"/>
  <headerFooter alignWithMargins="0">
    <oddHeader>&amp;C&amp;"Arial,Bold"&amp;10&amp;UTable 1A - Chisago/Isant Pump &amp; Treat 2000 Data Summaryi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73"/>
  <sheetViews>
    <sheetView tabSelected="1" workbookViewId="0" topLeftCell="A1">
      <pane xSplit="4" ySplit="2" topLeftCell="E15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33203125" defaultRowHeight="11.25"/>
  <cols>
    <col min="1" max="1" width="16.66015625" style="22" customWidth="1"/>
    <col min="2" max="2" width="13.16015625" style="23" customWidth="1"/>
    <col min="3" max="3" width="13.16015625" style="45" customWidth="1"/>
    <col min="4" max="4" width="15" style="22" customWidth="1"/>
    <col min="5" max="72" width="9.33203125" style="40" customWidth="1"/>
    <col min="73" max="73" width="9.33203125" style="65" customWidth="1"/>
    <col min="74" max="74" width="9.33203125" style="74" customWidth="1"/>
    <col min="75" max="81" width="9.33203125" style="57" customWidth="1"/>
    <col min="82" max="88" width="9.33203125" style="45" customWidth="1"/>
    <col min="89" max="89" width="9.83203125" style="45" customWidth="1"/>
    <col min="90" max="90" width="9.5" style="45" customWidth="1"/>
    <col min="91" max="91" width="9.83203125" style="45" customWidth="1"/>
    <col min="95" max="95" width="9.33203125" style="49" customWidth="1"/>
  </cols>
  <sheetData>
    <row r="1" spans="1:96" ht="111.75">
      <c r="A1" s="18" t="s">
        <v>0</v>
      </c>
      <c r="D1" s="1">
        <f ca="1">NOW()</f>
        <v>37011.5830212963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16</v>
      </c>
      <c r="U1" s="30" t="s">
        <v>17</v>
      </c>
      <c r="V1" s="30" t="s">
        <v>18</v>
      </c>
      <c r="W1" s="30" t="s">
        <v>19</v>
      </c>
      <c r="X1" s="30" t="s">
        <v>20</v>
      </c>
      <c r="Y1" s="30" t="s">
        <v>21</v>
      </c>
      <c r="Z1" s="30" t="s">
        <v>22</v>
      </c>
      <c r="AA1" s="30" t="s">
        <v>23</v>
      </c>
      <c r="AB1" s="30" t="s">
        <v>24</v>
      </c>
      <c r="AC1" s="30" t="s">
        <v>25</v>
      </c>
      <c r="AD1" s="30" t="s">
        <v>26</v>
      </c>
      <c r="AE1" s="30" t="s">
        <v>27</v>
      </c>
      <c r="AF1" s="30" t="s">
        <v>28</v>
      </c>
      <c r="AG1" s="30" t="s">
        <v>29</v>
      </c>
      <c r="AH1" s="30" t="s">
        <v>30</v>
      </c>
      <c r="AI1" s="30" t="s">
        <v>31</v>
      </c>
      <c r="AJ1" s="30" t="s">
        <v>32</v>
      </c>
      <c r="AK1" s="30" t="s">
        <v>33</v>
      </c>
      <c r="AL1" s="30" t="s">
        <v>34</v>
      </c>
      <c r="AM1" s="30" t="s">
        <v>35</v>
      </c>
      <c r="AN1" s="30" t="s">
        <v>36</v>
      </c>
      <c r="AO1" s="30" t="s">
        <v>37</v>
      </c>
      <c r="AP1" s="30" t="s">
        <v>38</v>
      </c>
      <c r="AQ1" s="30" t="s">
        <v>39</v>
      </c>
      <c r="AR1" s="30" t="s">
        <v>40</v>
      </c>
      <c r="AS1" s="30" t="s">
        <v>41</v>
      </c>
      <c r="AT1" s="30" t="s">
        <v>42</v>
      </c>
      <c r="AU1" s="30" t="s">
        <v>43</v>
      </c>
      <c r="AV1" s="30" t="s">
        <v>44</v>
      </c>
      <c r="AW1" s="30" t="s">
        <v>45</v>
      </c>
      <c r="AX1" s="30" t="s">
        <v>46</v>
      </c>
      <c r="AY1" s="30" t="s">
        <v>47</v>
      </c>
      <c r="AZ1" s="30" t="s">
        <v>48</v>
      </c>
      <c r="BA1" s="30" t="s">
        <v>49</v>
      </c>
      <c r="BB1" s="30" t="s">
        <v>50</v>
      </c>
      <c r="BC1" s="30" t="s">
        <v>51</v>
      </c>
      <c r="BD1" s="30" t="s">
        <v>52</v>
      </c>
      <c r="BE1" s="30" t="s">
        <v>53</v>
      </c>
      <c r="BF1" s="30" t="s">
        <v>54</v>
      </c>
      <c r="BG1" s="30" t="s">
        <v>55</v>
      </c>
      <c r="BH1" s="30" t="s">
        <v>56</v>
      </c>
      <c r="BI1" s="30" t="s">
        <v>57</v>
      </c>
      <c r="BJ1" s="30" t="s">
        <v>58</v>
      </c>
      <c r="BK1" s="30" t="s">
        <v>59</v>
      </c>
      <c r="BL1" s="30" t="s">
        <v>60</v>
      </c>
      <c r="BM1" s="30" t="s">
        <v>61</v>
      </c>
      <c r="BN1" s="30" t="s">
        <v>62</v>
      </c>
      <c r="BO1" s="30" t="s">
        <v>63</v>
      </c>
      <c r="BP1" s="30" t="s">
        <v>64</v>
      </c>
      <c r="BQ1" s="30" t="s">
        <v>65</v>
      </c>
      <c r="BR1" s="30" t="s">
        <v>66</v>
      </c>
      <c r="BS1" s="30" t="s">
        <v>67</v>
      </c>
      <c r="BT1" s="30" t="s">
        <v>68</v>
      </c>
      <c r="BU1" s="58" t="s">
        <v>69</v>
      </c>
      <c r="BV1" s="67" t="s">
        <v>70</v>
      </c>
      <c r="BW1" s="54" t="s">
        <v>71</v>
      </c>
      <c r="BX1" s="54" t="s">
        <v>72</v>
      </c>
      <c r="BY1" s="54" t="s">
        <v>73</v>
      </c>
      <c r="BZ1" s="54" t="s">
        <v>74</v>
      </c>
      <c r="CA1" s="54" t="s">
        <v>75</v>
      </c>
      <c r="CB1" s="54" t="s">
        <v>76</v>
      </c>
      <c r="CC1" s="54" t="s">
        <v>77</v>
      </c>
      <c r="CD1" s="41" t="s">
        <v>78</v>
      </c>
      <c r="CE1" s="41" t="s">
        <v>79</v>
      </c>
      <c r="CF1" s="41" t="s">
        <v>80</v>
      </c>
      <c r="CG1" s="41" t="s">
        <v>81</v>
      </c>
      <c r="CH1" s="41" t="s">
        <v>82</v>
      </c>
      <c r="CI1" s="41" t="s">
        <v>83</v>
      </c>
      <c r="CJ1" s="41" t="s">
        <v>84</v>
      </c>
      <c r="CK1" s="41" t="s">
        <v>85</v>
      </c>
      <c r="CL1" s="41" t="s">
        <v>86</v>
      </c>
      <c r="CM1" s="41" t="s">
        <v>87</v>
      </c>
      <c r="CN1" s="7" t="s">
        <v>88</v>
      </c>
      <c r="CO1" s="15" t="s">
        <v>89</v>
      </c>
      <c r="CP1" s="15" t="s">
        <v>90</v>
      </c>
      <c r="CQ1" s="15" t="s">
        <v>91</v>
      </c>
      <c r="CR1" s="3"/>
    </row>
    <row r="2" spans="1:96" ht="12" thickBot="1">
      <c r="A2" s="2" t="s">
        <v>92</v>
      </c>
      <c r="B2" s="24" t="s">
        <v>93</v>
      </c>
      <c r="C2" s="2"/>
      <c r="D2" s="24" t="s">
        <v>94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59"/>
      <c r="BV2" s="68"/>
      <c r="BW2" s="31" t="s">
        <v>95</v>
      </c>
      <c r="BX2" s="31" t="s">
        <v>95</v>
      </c>
      <c r="BY2" s="31" t="s">
        <v>95</v>
      </c>
      <c r="BZ2" s="31" t="s">
        <v>95</v>
      </c>
      <c r="CA2" s="31" t="s">
        <v>95</v>
      </c>
      <c r="CB2" s="31" t="s">
        <v>95</v>
      </c>
      <c r="CC2" s="31" t="s">
        <v>95</v>
      </c>
      <c r="CD2" s="2" t="s">
        <v>96</v>
      </c>
      <c r="CE2" s="2" t="s">
        <v>96</v>
      </c>
      <c r="CF2" s="2" t="s">
        <v>96</v>
      </c>
      <c r="CG2" s="2" t="s">
        <v>96</v>
      </c>
      <c r="CH2" s="2" t="s">
        <v>97</v>
      </c>
      <c r="CI2" s="2" t="s">
        <v>96</v>
      </c>
      <c r="CJ2" s="2" t="s">
        <v>97</v>
      </c>
      <c r="CK2" s="2" t="s">
        <v>96</v>
      </c>
      <c r="CL2" s="2" t="s">
        <v>96</v>
      </c>
      <c r="CM2" s="2" t="s">
        <v>97</v>
      </c>
      <c r="CN2" s="8"/>
      <c r="CO2" s="16" t="s">
        <v>98</v>
      </c>
      <c r="CP2" s="16"/>
      <c r="CQ2" s="16" t="s">
        <v>99</v>
      </c>
      <c r="CR2" s="3"/>
    </row>
    <row r="3" spans="1:96" ht="12.75" thickTop="1">
      <c r="A3" s="19"/>
      <c r="B3" s="25" t="s">
        <v>100</v>
      </c>
      <c r="C3" s="42"/>
      <c r="D3" s="28"/>
      <c r="E3" s="32"/>
      <c r="F3" s="33">
        <v>7.35</v>
      </c>
      <c r="G3" s="33">
        <v>3</v>
      </c>
      <c r="H3" s="32"/>
      <c r="I3" s="32"/>
      <c r="J3" s="32"/>
      <c r="K3" s="32"/>
      <c r="L3" s="32"/>
      <c r="M3" s="32"/>
      <c r="N3" s="32"/>
      <c r="O3" s="32"/>
      <c r="P3" s="33">
        <v>0.67</v>
      </c>
      <c r="Q3" s="33">
        <v>15</v>
      </c>
      <c r="R3" s="32"/>
      <c r="S3" s="32"/>
      <c r="T3" s="33">
        <v>1.3</v>
      </c>
      <c r="U3" s="32"/>
      <c r="V3" s="32"/>
      <c r="W3" s="32"/>
      <c r="X3" s="32"/>
      <c r="Y3" s="32"/>
      <c r="Z3" s="33">
        <v>0.0019999999999999996</v>
      </c>
      <c r="AA3" s="32"/>
      <c r="AB3" s="32"/>
      <c r="AC3" s="33">
        <v>155</v>
      </c>
      <c r="AD3" s="33">
        <v>155</v>
      </c>
      <c r="AE3" s="33">
        <v>18.8</v>
      </c>
      <c r="AF3" s="32"/>
      <c r="AG3" s="32"/>
      <c r="AH3" s="33">
        <v>0.95</v>
      </c>
      <c r="AI3" s="33">
        <v>1.8</v>
      </c>
      <c r="AJ3" s="33">
        <v>17</v>
      </c>
      <c r="AK3" s="33">
        <v>17</v>
      </c>
      <c r="AL3" s="32"/>
      <c r="AM3" s="33">
        <v>1.5</v>
      </c>
      <c r="AN3" s="32"/>
      <c r="AO3" s="32"/>
      <c r="AP3" s="32"/>
      <c r="AQ3" s="32"/>
      <c r="AR3" s="33">
        <v>170</v>
      </c>
      <c r="AS3" s="32"/>
      <c r="AT3" s="32"/>
      <c r="AU3" s="32"/>
      <c r="AV3" s="32"/>
      <c r="AW3" s="33">
        <v>43</v>
      </c>
      <c r="AX3" s="32"/>
      <c r="AY3" s="33">
        <v>12</v>
      </c>
      <c r="AZ3" s="32"/>
      <c r="BA3" s="32"/>
      <c r="BB3" s="32"/>
      <c r="BC3" s="32"/>
      <c r="BD3" s="32"/>
      <c r="BE3" s="33">
        <v>0.44</v>
      </c>
      <c r="BF3" s="33">
        <v>1.7</v>
      </c>
      <c r="BG3" s="32"/>
      <c r="BH3" s="33">
        <v>500</v>
      </c>
      <c r="BI3" s="33">
        <v>50</v>
      </c>
      <c r="BJ3" s="33">
        <v>1.5</v>
      </c>
      <c r="BK3" s="32"/>
      <c r="BL3" s="32"/>
      <c r="BM3" s="32"/>
      <c r="BN3" s="32"/>
      <c r="BO3" s="32"/>
      <c r="BP3" s="32"/>
      <c r="BQ3" s="32"/>
      <c r="BR3" s="32"/>
      <c r="BS3" s="33">
        <v>0.037</v>
      </c>
      <c r="BT3" s="33">
        <v>110</v>
      </c>
      <c r="BU3" s="60" t="s">
        <v>101</v>
      </c>
      <c r="BV3" s="69"/>
      <c r="BW3" s="37"/>
      <c r="BX3" s="37"/>
      <c r="BY3" s="37"/>
      <c r="BZ3" s="37"/>
      <c r="CA3" s="37"/>
      <c r="CB3" s="37"/>
      <c r="CC3" s="37"/>
      <c r="CD3" s="42">
        <v>12.5</v>
      </c>
      <c r="CE3" s="42">
        <v>1.25</v>
      </c>
      <c r="CF3" s="42">
        <v>30</v>
      </c>
      <c r="CG3" s="42">
        <v>325</v>
      </c>
      <c r="CH3" s="19"/>
      <c r="CI3" s="42">
        <v>5</v>
      </c>
      <c r="CJ3" s="19"/>
      <c r="CK3" s="42">
        <v>0.75</v>
      </c>
      <c r="CL3" s="42"/>
      <c r="CM3" s="19"/>
      <c r="CN3" s="13"/>
      <c r="CO3" s="12"/>
      <c r="CP3" s="12"/>
      <c r="CQ3" s="12"/>
      <c r="CR3" s="12"/>
    </row>
    <row r="4" spans="1:96" ht="12">
      <c r="A4" s="19"/>
      <c r="B4" s="25" t="s">
        <v>102</v>
      </c>
      <c r="C4" s="42"/>
      <c r="D4" s="28"/>
      <c r="E4" s="32">
        <v>700</v>
      </c>
      <c r="F4" s="33">
        <v>1</v>
      </c>
      <c r="G4" s="33">
        <v>10</v>
      </c>
      <c r="H4" s="32"/>
      <c r="I4" s="32"/>
      <c r="J4" s="32">
        <v>3</v>
      </c>
      <c r="K4" s="32">
        <v>40</v>
      </c>
      <c r="L4" s="32">
        <v>0.1</v>
      </c>
      <c r="M4" s="32"/>
      <c r="N4" s="32"/>
      <c r="O4" s="32"/>
      <c r="P4" s="33">
        <v>3</v>
      </c>
      <c r="Q4" s="33">
        <v>100</v>
      </c>
      <c r="R4" s="32">
        <v>10</v>
      </c>
      <c r="S4" s="32"/>
      <c r="T4" s="33">
        <v>60</v>
      </c>
      <c r="U4" s="32"/>
      <c r="V4" s="32"/>
      <c r="W4" s="32"/>
      <c r="X4" s="32">
        <v>300</v>
      </c>
      <c r="Y4" s="32"/>
      <c r="Z4" s="33">
        <v>0.003999999999999999</v>
      </c>
      <c r="AA4" s="32"/>
      <c r="AB4" s="32"/>
      <c r="AC4" s="33">
        <v>600</v>
      </c>
      <c r="AD4" s="33">
        <v>600</v>
      </c>
      <c r="AE4" s="33">
        <v>10</v>
      </c>
      <c r="AF4" s="32">
        <v>1000</v>
      </c>
      <c r="AG4" s="32">
        <v>70</v>
      </c>
      <c r="AH4" s="33">
        <v>4</v>
      </c>
      <c r="AI4" s="33">
        <v>6</v>
      </c>
      <c r="AJ4" s="33">
        <v>70</v>
      </c>
      <c r="AK4" s="33">
        <v>100</v>
      </c>
      <c r="AL4" s="32"/>
      <c r="AM4" s="33">
        <v>5</v>
      </c>
      <c r="AN4" s="32"/>
      <c r="AO4" s="32"/>
      <c r="AP4" s="32">
        <v>2</v>
      </c>
      <c r="AQ4" s="32">
        <v>2</v>
      </c>
      <c r="AR4" s="33">
        <v>700</v>
      </c>
      <c r="AS4" s="32">
        <v>1000</v>
      </c>
      <c r="AT4" s="32"/>
      <c r="AU4" s="32"/>
      <c r="AV4" s="32"/>
      <c r="AW4" s="33">
        <v>300</v>
      </c>
      <c r="AX4" s="32">
        <v>300</v>
      </c>
      <c r="AY4" s="33">
        <v>50</v>
      </c>
      <c r="AZ4" s="32"/>
      <c r="BA4" s="32"/>
      <c r="BB4" s="32"/>
      <c r="BC4" s="32"/>
      <c r="BD4" s="32">
        <v>20</v>
      </c>
      <c r="BE4" s="33">
        <v>2</v>
      </c>
      <c r="BF4" s="33">
        <v>7</v>
      </c>
      <c r="BG4" s="32">
        <v>100</v>
      </c>
      <c r="BH4" s="33">
        <v>1000</v>
      </c>
      <c r="BI4" s="33">
        <v>600</v>
      </c>
      <c r="BJ4" s="33">
        <v>3</v>
      </c>
      <c r="BK4" s="32">
        <v>30</v>
      </c>
      <c r="BL4" s="32">
        <v>2000</v>
      </c>
      <c r="BM4" s="32">
        <v>40</v>
      </c>
      <c r="BN4" s="32">
        <v>200000</v>
      </c>
      <c r="BO4" s="32"/>
      <c r="BP4" s="32"/>
      <c r="BQ4" s="32"/>
      <c r="BR4" s="32"/>
      <c r="BS4" s="33">
        <v>0.1</v>
      </c>
      <c r="BT4" s="33">
        <v>1000</v>
      </c>
      <c r="BU4" s="60"/>
      <c r="BV4" s="69"/>
      <c r="BW4" s="37"/>
      <c r="BX4" s="37"/>
      <c r="BY4" s="37"/>
      <c r="BZ4" s="37"/>
      <c r="CA4" s="37"/>
      <c r="CB4" s="37"/>
      <c r="CC4" s="37"/>
      <c r="CD4" s="42">
        <v>0.2</v>
      </c>
      <c r="CE4" s="42">
        <v>4</v>
      </c>
      <c r="CF4" s="42">
        <v>100</v>
      </c>
      <c r="CG4" s="42">
        <v>1000</v>
      </c>
      <c r="CH4" s="19"/>
      <c r="CI4" s="42">
        <v>20</v>
      </c>
      <c r="CJ4" s="19">
        <v>0.3</v>
      </c>
      <c r="CK4" s="42">
        <v>1</v>
      </c>
      <c r="CL4" s="42"/>
      <c r="CM4" s="19">
        <v>0.7</v>
      </c>
      <c r="CN4" s="13"/>
      <c r="CO4" s="12"/>
      <c r="CP4" s="12"/>
      <c r="CQ4" s="12"/>
      <c r="CR4" s="12"/>
    </row>
    <row r="5" spans="1:96" ht="12" thickBot="1">
      <c r="A5" s="20"/>
      <c r="B5" s="26" t="s">
        <v>103</v>
      </c>
      <c r="C5" s="43"/>
      <c r="D5" s="26"/>
      <c r="E5" s="34">
        <v>700</v>
      </c>
      <c r="F5" s="35"/>
      <c r="G5" s="34">
        <v>10</v>
      </c>
      <c r="H5" s="35"/>
      <c r="I5" s="35"/>
      <c r="J5" s="34">
        <v>6</v>
      </c>
      <c r="K5" s="34">
        <v>40</v>
      </c>
      <c r="L5" s="34">
        <v>10</v>
      </c>
      <c r="M5" s="35"/>
      <c r="N5" s="35"/>
      <c r="O5" s="35"/>
      <c r="P5" s="34">
        <v>3</v>
      </c>
      <c r="Q5" s="34">
        <v>100</v>
      </c>
      <c r="R5" s="35"/>
      <c r="S5" s="35"/>
      <c r="T5" s="34">
        <v>60</v>
      </c>
      <c r="U5" s="35"/>
      <c r="V5" s="35"/>
      <c r="W5" s="35"/>
      <c r="X5" s="34">
        <v>300</v>
      </c>
      <c r="Y5" s="35"/>
      <c r="Z5" s="34">
        <v>0.003999999999999999</v>
      </c>
      <c r="AA5" s="35"/>
      <c r="AB5" s="35"/>
      <c r="AC5" s="34">
        <v>600</v>
      </c>
      <c r="AD5" s="35"/>
      <c r="AE5" s="35"/>
      <c r="AF5" s="34">
        <v>1000</v>
      </c>
      <c r="AG5" s="35"/>
      <c r="AH5" s="34">
        <v>4</v>
      </c>
      <c r="AI5" s="34">
        <v>6</v>
      </c>
      <c r="AJ5" s="35"/>
      <c r="AK5" s="34">
        <v>100</v>
      </c>
      <c r="AL5" s="35"/>
      <c r="AM5" s="35"/>
      <c r="AN5" s="35"/>
      <c r="AO5" s="35"/>
      <c r="AP5" s="35"/>
      <c r="AQ5" s="35"/>
      <c r="AR5" s="34">
        <v>700</v>
      </c>
      <c r="AS5" s="34">
        <v>1000</v>
      </c>
      <c r="AT5" s="35"/>
      <c r="AU5" s="35"/>
      <c r="AV5" s="35"/>
      <c r="AW5" s="35"/>
      <c r="AX5" s="35"/>
      <c r="AY5" s="34">
        <v>50</v>
      </c>
      <c r="AZ5" s="35"/>
      <c r="BA5" s="35"/>
      <c r="BB5" s="35"/>
      <c r="BC5" s="35"/>
      <c r="BD5" s="34">
        <v>70</v>
      </c>
      <c r="BE5" s="35"/>
      <c r="BF5" s="35"/>
      <c r="BG5" s="35"/>
      <c r="BH5" s="34">
        <v>1000</v>
      </c>
      <c r="BI5" s="35"/>
      <c r="BJ5" s="34">
        <v>3</v>
      </c>
      <c r="BK5" s="35"/>
      <c r="BL5" s="34">
        <v>2000</v>
      </c>
      <c r="BM5" s="34">
        <v>40</v>
      </c>
      <c r="BN5" s="34">
        <v>200000</v>
      </c>
      <c r="BO5" s="35"/>
      <c r="BP5" s="35"/>
      <c r="BQ5" s="35"/>
      <c r="BR5" s="35"/>
      <c r="BS5" s="35"/>
      <c r="BT5" s="34">
        <v>10000</v>
      </c>
      <c r="BU5" s="61"/>
      <c r="BV5" s="70"/>
      <c r="BW5" s="35"/>
      <c r="BX5" s="35"/>
      <c r="BY5" s="35"/>
      <c r="BZ5" s="35"/>
      <c r="CA5" s="35"/>
      <c r="CB5" s="35"/>
      <c r="CC5" s="35"/>
      <c r="CD5" s="46"/>
      <c r="CE5" s="43">
        <v>4</v>
      </c>
      <c r="CF5" s="43">
        <v>100</v>
      </c>
      <c r="CG5" s="46"/>
      <c r="CH5" s="46"/>
      <c r="CI5" s="46"/>
      <c r="CJ5" s="43">
        <v>0.1</v>
      </c>
      <c r="CK5" s="46"/>
      <c r="CL5" s="46"/>
      <c r="CM5" s="46"/>
      <c r="CN5" s="17"/>
      <c r="CO5" s="17"/>
      <c r="CP5" s="17"/>
      <c r="CQ5" s="17"/>
      <c r="CR5" s="14"/>
    </row>
    <row r="6" spans="1:96" ht="12" thickTop="1">
      <c r="A6" s="21"/>
      <c r="B6" s="27"/>
      <c r="C6" s="44"/>
      <c r="D6" s="29"/>
      <c r="E6" s="36"/>
      <c r="F6" s="36"/>
      <c r="G6" s="36"/>
      <c r="H6" s="37"/>
      <c r="I6" s="37"/>
      <c r="J6" s="36"/>
      <c r="K6" s="36"/>
      <c r="L6" s="36"/>
      <c r="M6" s="37"/>
      <c r="N6" s="37"/>
      <c r="O6" s="37"/>
      <c r="P6" s="36"/>
      <c r="Q6" s="36"/>
      <c r="R6" s="36"/>
      <c r="S6" s="37"/>
      <c r="T6" s="36"/>
      <c r="U6" s="37"/>
      <c r="V6" s="37"/>
      <c r="W6" s="37"/>
      <c r="X6" s="36"/>
      <c r="Y6" s="37"/>
      <c r="Z6" s="36"/>
      <c r="AA6" s="37"/>
      <c r="AB6" s="37"/>
      <c r="AC6" s="36"/>
      <c r="AD6" s="36"/>
      <c r="AE6" s="36"/>
      <c r="AF6" s="36"/>
      <c r="AG6" s="36"/>
      <c r="AH6" s="36"/>
      <c r="AI6" s="36"/>
      <c r="AJ6" s="36"/>
      <c r="AK6" s="36"/>
      <c r="AL6" s="37"/>
      <c r="AM6" s="36"/>
      <c r="AN6" s="37"/>
      <c r="AO6" s="37"/>
      <c r="AP6" s="36"/>
      <c r="AQ6" s="36"/>
      <c r="AR6" s="36"/>
      <c r="AS6" s="36"/>
      <c r="AT6" s="37"/>
      <c r="AU6" s="37"/>
      <c r="AV6" s="37"/>
      <c r="AW6" s="36"/>
      <c r="AX6" s="36"/>
      <c r="AY6" s="36"/>
      <c r="AZ6" s="37"/>
      <c r="BA6" s="37"/>
      <c r="BB6" s="37"/>
      <c r="BC6" s="37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7"/>
      <c r="BP6" s="37"/>
      <c r="BQ6" s="37"/>
      <c r="BR6" s="37"/>
      <c r="BS6" s="36"/>
      <c r="BT6" s="36"/>
      <c r="BU6" s="60"/>
      <c r="BV6" s="69"/>
      <c r="BW6" s="37"/>
      <c r="BX6" s="37"/>
      <c r="BY6" s="37"/>
      <c r="BZ6" s="37"/>
      <c r="CA6" s="37"/>
      <c r="CB6" s="37"/>
      <c r="CC6" s="37"/>
      <c r="CD6" s="44"/>
      <c r="CE6" s="44"/>
      <c r="CF6" s="44"/>
      <c r="CG6" s="44"/>
      <c r="CH6" s="21"/>
      <c r="CI6" s="44"/>
      <c r="CJ6" s="44"/>
      <c r="CK6" s="44"/>
      <c r="CL6" s="44"/>
      <c r="CM6" s="44"/>
      <c r="CN6" s="13"/>
      <c r="CO6" s="12"/>
      <c r="CP6" s="12"/>
      <c r="CQ6" s="12"/>
      <c r="CR6" s="12"/>
    </row>
    <row r="7" spans="1:96" ht="11.25">
      <c r="A7" s="4" t="s">
        <v>104</v>
      </c>
      <c r="B7" s="6"/>
      <c r="C7" s="5"/>
      <c r="D7" s="1"/>
      <c r="E7" s="38">
        <v>50</v>
      </c>
      <c r="F7" s="38">
        <v>37</v>
      </c>
      <c r="G7" s="38">
        <v>27</v>
      </c>
      <c r="H7" s="39">
        <v>53</v>
      </c>
      <c r="I7" s="39">
        <v>56</v>
      </c>
      <c r="J7" s="38">
        <v>15</v>
      </c>
      <c r="K7" s="38">
        <v>23</v>
      </c>
      <c r="L7" s="38">
        <v>3</v>
      </c>
      <c r="M7" s="39">
        <v>65</v>
      </c>
      <c r="N7" s="39">
        <v>63</v>
      </c>
      <c r="O7" s="39">
        <v>61</v>
      </c>
      <c r="P7" s="38">
        <v>14</v>
      </c>
      <c r="Q7" s="38">
        <v>26</v>
      </c>
      <c r="R7" s="38">
        <v>19</v>
      </c>
      <c r="S7" s="38">
        <v>1</v>
      </c>
      <c r="T7" s="38">
        <v>11</v>
      </c>
      <c r="U7" s="38">
        <v>2</v>
      </c>
      <c r="V7" s="39">
        <v>58</v>
      </c>
      <c r="W7" s="39">
        <v>59</v>
      </c>
      <c r="X7" s="38"/>
      <c r="Y7" s="39">
        <v>66</v>
      </c>
      <c r="Z7" s="38">
        <v>38</v>
      </c>
      <c r="AA7" s="38">
        <v>51</v>
      </c>
      <c r="AB7" s="38">
        <v>45</v>
      </c>
      <c r="AC7" s="38">
        <v>30</v>
      </c>
      <c r="AD7" s="38">
        <v>31</v>
      </c>
      <c r="AE7" s="38">
        <v>32</v>
      </c>
      <c r="AF7" s="38">
        <v>4</v>
      </c>
      <c r="AG7" s="38">
        <v>9</v>
      </c>
      <c r="AH7" s="38">
        <v>12</v>
      </c>
      <c r="AI7" s="38">
        <v>8</v>
      </c>
      <c r="AJ7" s="38">
        <v>33</v>
      </c>
      <c r="AK7" s="38">
        <v>10</v>
      </c>
      <c r="AL7" s="38">
        <v>47</v>
      </c>
      <c r="AM7" s="38">
        <v>16</v>
      </c>
      <c r="AN7" s="38">
        <v>35</v>
      </c>
      <c r="AO7" s="38">
        <v>34</v>
      </c>
      <c r="AP7" s="38">
        <v>21</v>
      </c>
      <c r="AQ7" s="38">
        <v>17</v>
      </c>
      <c r="AR7" s="38">
        <v>29</v>
      </c>
      <c r="AS7" s="38">
        <v>49</v>
      </c>
      <c r="AT7" s="39">
        <v>69</v>
      </c>
      <c r="AU7" s="39">
        <v>55</v>
      </c>
      <c r="AV7" s="39">
        <v>64</v>
      </c>
      <c r="AW7" s="38">
        <v>39</v>
      </c>
      <c r="AX7" s="38">
        <v>40</v>
      </c>
      <c r="AY7" s="38">
        <v>6</v>
      </c>
      <c r="AZ7" s="39">
        <v>52</v>
      </c>
      <c r="BA7" s="39">
        <v>68</v>
      </c>
      <c r="BB7" s="39">
        <v>57</v>
      </c>
      <c r="BC7" s="39">
        <v>54</v>
      </c>
      <c r="BD7" s="38">
        <v>44</v>
      </c>
      <c r="BE7" s="38">
        <v>24</v>
      </c>
      <c r="BF7" s="38">
        <v>25</v>
      </c>
      <c r="BG7" s="38">
        <v>41</v>
      </c>
      <c r="BH7" s="38">
        <v>28</v>
      </c>
      <c r="BI7" s="38">
        <v>13</v>
      </c>
      <c r="BJ7" s="38">
        <v>20</v>
      </c>
      <c r="BK7" s="38">
        <v>18</v>
      </c>
      <c r="BL7" s="38">
        <v>7</v>
      </c>
      <c r="BM7" s="38">
        <v>36</v>
      </c>
      <c r="BN7" s="38">
        <v>48</v>
      </c>
      <c r="BO7" s="39">
        <v>60</v>
      </c>
      <c r="BP7" s="39">
        <v>62</v>
      </c>
      <c r="BQ7" s="39">
        <v>67</v>
      </c>
      <c r="BR7" s="39">
        <v>70</v>
      </c>
      <c r="BS7" s="38">
        <v>5</v>
      </c>
      <c r="BT7" s="38">
        <v>42</v>
      </c>
      <c r="BU7" s="62"/>
      <c r="BV7" s="71"/>
      <c r="BW7" s="55"/>
      <c r="BX7" s="55"/>
      <c r="BY7" s="55"/>
      <c r="BZ7" s="55"/>
      <c r="CA7" s="55"/>
      <c r="CB7" s="55"/>
      <c r="CC7" s="55"/>
      <c r="CD7" s="4"/>
      <c r="CE7" s="4"/>
      <c r="CF7" s="4"/>
      <c r="CG7" s="4"/>
      <c r="CH7" s="4"/>
      <c r="CI7" s="4"/>
      <c r="CJ7" s="4"/>
      <c r="CK7" s="4"/>
      <c r="CL7" s="4"/>
      <c r="CM7" s="4"/>
      <c r="CN7" s="9"/>
      <c r="CO7" s="11"/>
      <c r="CP7" s="11"/>
      <c r="CQ7" s="11"/>
      <c r="CR7" s="5"/>
    </row>
    <row r="8" spans="1:96" ht="11.25">
      <c r="A8" s="4" t="s">
        <v>105</v>
      </c>
      <c r="B8" s="6"/>
      <c r="C8" s="5"/>
      <c r="D8" s="1"/>
      <c r="E8" s="38">
        <v>1</v>
      </c>
      <c r="F8" s="38">
        <v>2</v>
      </c>
      <c r="G8" s="38">
        <v>3</v>
      </c>
      <c r="H8" s="39">
        <v>4</v>
      </c>
      <c r="I8" s="39">
        <v>5</v>
      </c>
      <c r="J8" s="38">
        <v>6</v>
      </c>
      <c r="K8" s="38">
        <v>7</v>
      </c>
      <c r="L8" s="38">
        <v>8</v>
      </c>
      <c r="M8" s="39">
        <v>9</v>
      </c>
      <c r="N8" s="39">
        <v>10</v>
      </c>
      <c r="O8" s="39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39">
        <v>18</v>
      </c>
      <c r="W8" s="39">
        <v>19</v>
      </c>
      <c r="X8" s="38">
        <v>20</v>
      </c>
      <c r="Y8" s="39">
        <v>21</v>
      </c>
      <c r="Z8" s="38">
        <v>22</v>
      </c>
      <c r="AA8" s="38">
        <v>23</v>
      </c>
      <c r="AB8" s="38">
        <v>24</v>
      </c>
      <c r="AC8" s="38">
        <v>25</v>
      </c>
      <c r="AD8" s="38">
        <v>26</v>
      </c>
      <c r="AE8" s="38">
        <v>27</v>
      </c>
      <c r="AF8" s="38">
        <v>28</v>
      </c>
      <c r="AG8" s="38">
        <v>29</v>
      </c>
      <c r="AH8" s="38">
        <v>30</v>
      </c>
      <c r="AI8" s="38">
        <v>31</v>
      </c>
      <c r="AJ8" s="38">
        <v>32</v>
      </c>
      <c r="AK8" s="38">
        <v>33</v>
      </c>
      <c r="AL8" s="38">
        <v>34</v>
      </c>
      <c r="AM8" s="38">
        <v>35</v>
      </c>
      <c r="AN8" s="38">
        <v>36</v>
      </c>
      <c r="AO8" s="38">
        <v>37</v>
      </c>
      <c r="AP8" s="38">
        <v>38</v>
      </c>
      <c r="AQ8" s="38">
        <v>39</v>
      </c>
      <c r="AR8" s="38">
        <v>40</v>
      </c>
      <c r="AS8" s="38">
        <v>41</v>
      </c>
      <c r="AT8" s="39">
        <v>42</v>
      </c>
      <c r="AU8" s="39">
        <v>43</v>
      </c>
      <c r="AV8" s="39">
        <v>44</v>
      </c>
      <c r="AW8" s="38">
        <v>45</v>
      </c>
      <c r="AX8" s="38">
        <v>46</v>
      </c>
      <c r="AY8" s="38">
        <v>47</v>
      </c>
      <c r="AZ8" s="39">
        <v>48</v>
      </c>
      <c r="BA8" s="39">
        <v>49</v>
      </c>
      <c r="BB8" s="39">
        <v>50</v>
      </c>
      <c r="BC8" s="39">
        <v>51</v>
      </c>
      <c r="BD8" s="38">
        <v>52</v>
      </c>
      <c r="BE8" s="38">
        <v>53</v>
      </c>
      <c r="BF8" s="38">
        <v>54</v>
      </c>
      <c r="BG8" s="38">
        <v>55</v>
      </c>
      <c r="BH8" s="38">
        <v>56</v>
      </c>
      <c r="BI8" s="38">
        <v>57</v>
      </c>
      <c r="BJ8" s="38">
        <v>58</v>
      </c>
      <c r="BK8" s="38">
        <v>59</v>
      </c>
      <c r="BL8" s="38">
        <v>60</v>
      </c>
      <c r="BM8" s="38">
        <v>61</v>
      </c>
      <c r="BN8" s="38">
        <v>62</v>
      </c>
      <c r="BO8" s="39">
        <v>63</v>
      </c>
      <c r="BP8" s="39">
        <v>64</v>
      </c>
      <c r="BQ8" s="39">
        <v>65</v>
      </c>
      <c r="BR8" s="39">
        <v>66</v>
      </c>
      <c r="BS8" s="38">
        <v>67</v>
      </c>
      <c r="BT8" s="38">
        <v>68</v>
      </c>
      <c r="BU8" s="58"/>
      <c r="BV8" s="67"/>
      <c r="BW8" s="54"/>
      <c r="BX8" s="54"/>
      <c r="BY8" s="54"/>
      <c r="BZ8" s="54"/>
      <c r="CA8" s="54"/>
      <c r="CB8" s="54"/>
      <c r="CC8" s="54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7"/>
      <c r="CO8" s="11"/>
      <c r="CP8" s="11"/>
      <c r="CQ8" s="11"/>
      <c r="CR8" s="3"/>
    </row>
    <row r="9" spans="1:96" ht="11.25">
      <c r="A9" s="4" t="s">
        <v>106</v>
      </c>
      <c r="B9" s="6"/>
      <c r="C9" s="5"/>
      <c r="D9" s="1"/>
      <c r="E9" s="38">
        <v>16</v>
      </c>
      <c r="F9" s="38">
        <v>14</v>
      </c>
      <c r="G9" s="38">
        <v>17</v>
      </c>
      <c r="H9" s="39">
        <v>53</v>
      </c>
      <c r="I9" s="39">
        <v>56</v>
      </c>
      <c r="J9" s="38">
        <v>18</v>
      </c>
      <c r="K9" s="38">
        <v>19</v>
      </c>
      <c r="L9" s="38">
        <v>20</v>
      </c>
      <c r="M9" s="39">
        <v>65</v>
      </c>
      <c r="N9" s="39">
        <v>63</v>
      </c>
      <c r="O9" s="39">
        <v>61</v>
      </c>
      <c r="P9" s="38">
        <v>21</v>
      </c>
      <c r="Q9" s="38">
        <v>22</v>
      </c>
      <c r="R9" s="38">
        <v>40</v>
      </c>
      <c r="S9" s="38">
        <v>23</v>
      </c>
      <c r="T9" s="38">
        <v>24</v>
      </c>
      <c r="U9" s="38">
        <v>25</v>
      </c>
      <c r="V9" s="39">
        <v>58</v>
      </c>
      <c r="W9" s="39">
        <v>59</v>
      </c>
      <c r="X9" s="38"/>
      <c r="Y9" s="39">
        <v>66</v>
      </c>
      <c r="Z9" s="38">
        <v>42</v>
      </c>
      <c r="AA9" s="38">
        <v>43</v>
      </c>
      <c r="AB9" s="38">
        <v>44</v>
      </c>
      <c r="AC9" s="38">
        <v>8</v>
      </c>
      <c r="AD9" s="38">
        <v>11</v>
      </c>
      <c r="AE9" s="38">
        <v>12</v>
      </c>
      <c r="AF9" s="38">
        <v>27</v>
      </c>
      <c r="AG9" s="38">
        <v>6</v>
      </c>
      <c r="AH9" s="38">
        <v>9</v>
      </c>
      <c r="AI9" s="38">
        <v>7</v>
      </c>
      <c r="AJ9" s="38">
        <v>26</v>
      </c>
      <c r="AK9" s="38">
        <v>36</v>
      </c>
      <c r="AL9" s="38">
        <v>28</v>
      </c>
      <c r="AM9" s="38">
        <v>10</v>
      </c>
      <c r="AN9" s="38">
        <v>46</v>
      </c>
      <c r="AO9" s="38">
        <v>47</v>
      </c>
      <c r="AP9" s="38">
        <v>48</v>
      </c>
      <c r="AQ9" s="38">
        <v>49</v>
      </c>
      <c r="AR9" s="38">
        <v>30</v>
      </c>
      <c r="AS9" s="38">
        <v>29</v>
      </c>
      <c r="AT9" s="39">
        <v>69</v>
      </c>
      <c r="AU9" s="39">
        <v>55</v>
      </c>
      <c r="AV9" s="39">
        <v>64</v>
      </c>
      <c r="AW9" s="38">
        <v>13</v>
      </c>
      <c r="AX9" s="38">
        <v>15</v>
      </c>
      <c r="AY9" s="38">
        <v>32</v>
      </c>
      <c r="AZ9" s="39">
        <v>52</v>
      </c>
      <c r="BA9" s="39">
        <v>68</v>
      </c>
      <c r="BB9" s="39">
        <v>57</v>
      </c>
      <c r="BC9" s="39">
        <v>54</v>
      </c>
      <c r="BD9" s="38">
        <v>50</v>
      </c>
      <c r="BE9" s="38">
        <v>3</v>
      </c>
      <c r="BF9" s="38">
        <v>33</v>
      </c>
      <c r="BG9" s="38">
        <v>34</v>
      </c>
      <c r="BH9" s="38">
        <v>35</v>
      </c>
      <c r="BI9" s="38">
        <v>2</v>
      </c>
      <c r="BJ9" s="38">
        <v>4</v>
      </c>
      <c r="BK9" s="38">
        <v>37</v>
      </c>
      <c r="BL9" s="38">
        <v>38</v>
      </c>
      <c r="BM9" s="38">
        <v>51</v>
      </c>
      <c r="BN9" s="38">
        <v>5</v>
      </c>
      <c r="BO9" s="39">
        <v>60</v>
      </c>
      <c r="BP9" s="39">
        <v>62</v>
      </c>
      <c r="BQ9" s="39">
        <v>67</v>
      </c>
      <c r="BR9" s="39">
        <v>70</v>
      </c>
      <c r="BS9" s="38">
        <v>39</v>
      </c>
      <c r="BT9" s="38">
        <v>1</v>
      </c>
      <c r="BU9" s="58"/>
      <c r="BV9" s="67"/>
      <c r="BW9" s="54"/>
      <c r="BX9" s="54"/>
      <c r="BY9" s="54"/>
      <c r="BZ9" s="54"/>
      <c r="CA9" s="54"/>
      <c r="CB9" s="54"/>
      <c r="CC9" s="54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7"/>
      <c r="CO9" s="11"/>
      <c r="CP9" s="11"/>
      <c r="CQ9" s="11"/>
      <c r="CR9" s="3"/>
    </row>
    <row r="10" spans="1:96" ht="11.25">
      <c r="A10" s="5" t="s">
        <v>107</v>
      </c>
      <c r="B10" s="6"/>
      <c r="C10" s="5"/>
      <c r="D10" s="6"/>
      <c r="E10" s="38">
        <v>1</v>
      </c>
      <c r="F10" s="38">
        <v>2</v>
      </c>
      <c r="G10" s="38">
        <v>3</v>
      </c>
      <c r="H10" s="39">
        <v>4</v>
      </c>
      <c r="I10" s="39">
        <v>5</v>
      </c>
      <c r="J10" s="38">
        <v>6</v>
      </c>
      <c r="K10" s="38">
        <v>7</v>
      </c>
      <c r="L10" s="38">
        <v>8</v>
      </c>
      <c r="M10" s="39">
        <v>9</v>
      </c>
      <c r="N10" s="39">
        <v>10</v>
      </c>
      <c r="O10" s="39">
        <v>11</v>
      </c>
      <c r="P10" s="38">
        <v>12</v>
      </c>
      <c r="Q10" s="38">
        <v>13</v>
      </c>
      <c r="R10" s="38">
        <v>14</v>
      </c>
      <c r="S10" s="38">
        <v>15</v>
      </c>
      <c r="T10" s="38">
        <v>16</v>
      </c>
      <c r="U10" s="38">
        <v>17</v>
      </c>
      <c r="V10" s="39">
        <v>18</v>
      </c>
      <c r="W10" s="39">
        <v>19</v>
      </c>
      <c r="X10" s="38">
        <v>20</v>
      </c>
      <c r="Y10" s="39">
        <v>21</v>
      </c>
      <c r="Z10" s="38">
        <v>22</v>
      </c>
      <c r="AA10" s="38">
        <v>23</v>
      </c>
      <c r="AB10" s="38">
        <v>24</v>
      </c>
      <c r="AC10" s="38">
        <v>25</v>
      </c>
      <c r="AD10" s="38">
        <v>26</v>
      </c>
      <c r="AE10" s="38">
        <v>27</v>
      </c>
      <c r="AF10" s="38">
        <v>28</v>
      </c>
      <c r="AG10" s="38">
        <v>29</v>
      </c>
      <c r="AH10" s="38">
        <v>30</v>
      </c>
      <c r="AI10" s="38">
        <v>31</v>
      </c>
      <c r="AJ10" s="38">
        <v>32</v>
      </c>
      <c r="AK10" s="38">
        <v>33</v>
      </c>
      <c r="AL10" s="38">
        <v>34</v>
      </c>
      <c r="AM10" s="38">
        <v>35</v>
      </c>
      <c r="AN10" s="38">
        <v>36</v>
      </c>
      <c r="AO10" s="38">
        <v>37</v>
      </c>
      <c r="AP10" s="38">
        <v>38</v>
      </c>
      <c r="AQ10" s="38">
        <v>39</v>
      </c>
      <c r="AR10" s="38">
        <v>40</v>
      </c>
      <c r="AS10" s="38">
        <v>41</v>
      </c>
      <c r="AT10" s="39">
        <v>42</v>
      </c>
      <c r="AU10" s="39">
        <v>43</v>
      </c>
      <c r="AV10" s="39">
        <v>44</v>
      </c>
      <c r="AW10" s="38">
        <v>45</v>
      </c>
      <c r="AX10" s="38">
        <v>46</v>
      </c>
      <c r="AY10" s="38">
        <v>47</v>
      </c>
      <c r="AZ10" s="39">
        <v>48</v>
      </c>
      <c r="BA10" s="39">
        <v>49</v>
      </c>
      <c r="BB10" s="39">
        <v>50</v>
      </c>
      <c r="BC10" s="39">
        <v>51</v>
      </c>
      <c r="BD10" s="38">
        <v>52</v>
      </c>
      <c r="BE10" s="38">
        <v>53</v>
      </c>
      <c r="BF10" s="38">
        <v>54</v>
      </c>
      <c r="BG10" s="38">
        <v>55</v>
      </c>
      <c r="BH10" s="38">
        <v>56</v>
      </c>
      <c r="BI10" s="38">
        <v>57</v>
      </c>
      <c r="BJ10" s="38">
        <v>58</v>
      </c>
      <c r="BK10" s="38">
        <v>59</v>
      </c>
      <c r="BL10" s="38">
        <v>60</v>
      </c>
      <c r="BM10" s="38">
        <v>61</v>
      </c>
      <c r="BN10" s="38">
        <v>62</v>
      </c>
      <c r="BO10" s="39">
        <v>63</v>
      </c>
      <c r="BP10" s="39">
        <v>64</v>
      </c>
      <c r="BQ10" s="39">
        <v>65</v>
      </c>
      <c r="BR10" s="39">
        <v>66</v>
      </c>
      <c r="BS10" s="38">
        <v>67</v>
      </c>
      <c r="BT10" s="38">
        <v>68</v>
      </c>
      <c r="BU10" s="63"/>
      <c r="BV10" s="72"/>
      <c r="BW10" s="56"/>
      <c r="BX10" s="56"/>
      <c r="BY10" s="56"/>
      <c r="BZ10" s="56"/>
      <c r="CA10" s="56"/>
      <c r="CB10" s="56"/>
      <c r="CC10" s="56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10"/>
      <c r="CO10" s="11"/>
      <c r="CP10" s="11"/>
      <c r="CQ10" s="11"/>
      <c r="CR10" s="3"/>
    </row>
    <row r="11" spans="1:96" ht="11.25">
      <c r="A11" s="5" t="s">
        <v>108</v>
      </c>
      <c r="B11" s="6"/>
      <c r="C11" s="5"/>
      <c r="D11" s="6"/>
      <c r="E11" s="39">
        <v>9</v>
      </c>
      <c r="F11" s="39">
        <v>12</v>
      </c>
      <c r="G11" s="39">
        <v>27</v>
      </c>
      <c r="H11" s="39">
        <v>19</v>
      </c>
      <c r="I11" s="39">
        <v>50</v>
      </c>
      <c r="J11" s="39">
        <v>31</v>
      </c>
      <c r="K11" s="39">
        <v>45</v>
      </c>
      <c r="L11" s="39">
        <v>4</v>
      </c>
      <c r="M11" s="39">
        <v>62</v>
      </c>
      <c r="N11" s="39">
        <v>57</v>
      </c>
      <c r="O11" s="39">
        <v>55</v>
      </c>
      <c r="P11" s="39">
        <v>26</v>
      </c>
      <c r="Q11" s="39">
        <v>42</v>
      </c>
      <c r="R11" s="39">
        <v>38</v>
      </c>
      <c r="S11" s="39">
        <v>5</v>
      </c>
      <c r="T11" s="39">
        <v>20</v>
      </c>
      <c r="U11" s="39">
        <v>2</v>
      </c>
      <c r="V11" s="39">
        <v>52</v>
      </c>
      <c r="W11" s="39">
        <v>53</v>
      </c>
      <c r="X11" s="39"/>
      <c r="Y11" s="39">
        <v>63</v>
      </c>
      <c r="Z11" s="39">
        <v>39</v>
      </c>
      <c r="AA11" s="39">
        <v>28</v>
      </c>
      <c r="AB11" s="39">
        <v>25</v>
      </c>
      <c r="AC11" s="39">
        <v>61</v>
      </c>
      <c r="AD11" s="39">
        <v>58</v>
      </c>
      <c r="AE11" s="39">
        <v>59</v>
      </c>
      <c r="AF11" s="39">
        <v>1</v>
      </c>
      <c r="AG11" s="39">
        <v>16</v>
      </c>
      <c r="AH11" s="39">
        <v>23</v>
      </c>
      <c r="AI11" s="39">
        <v>10</v>
      </c>
      <c r="AJ11" s="39">
        <v>18</v>
      </c>
      <c r="AK11" s="39">
        <v>15</v>
      </c>
      <c r="AL11" s="39">
        <v>6</v>
      </c>
      <c r="AM11" s="39">
        <v>29</v>
      </c>
      <c r="AN11" s="39">
        <v>37</v>
      </c>
      <c r="AO11" s="39">
        <v>21</v>
      </c>
      <c r="AP11" s="39">
        <v>32</v>
      </c>
      <c r="AQ11" s="39">
        <v>34</v>
      </c>
      <c r="AR11" s="39">
        <v>43</v>
      </c>
      <c r="AS11" s="39">
        <v>8</v>
      </c>
      <c r="AT11" s="39">
        <v>66</v>
      </c>
      <c r="AU11" s="39">
        <v>49</v>
      </c>
      <c r="AV11" s="39">
        <v>60</v>
      </c>
      <c r="AW11" s="39">
        <v>17</v>
      </c>
      <c r="AX11" s="39">
        <v>33</v>
      </c>
      <c r="AY11" s="39">
        <v>11</v>
      </c>
      <c r="AZ11" s="39">
        <v>14</v>
      </c>
      <c r="BA11" s="39">
        <v>65</v>
      </c>
      <c r="BB11" s="39">
        <v>51</v>
      </c>
      <c r="BC11" s="39">
        <v>46</v>
      </c>
      <c r="BD11" s="39">
        <v>41</v>
      </c>
      <c r="BE11" s="39">
        <v>47</v>
      </c>
      <c r="BF11" s="39">
        <v>40</v>
      </c>
      <c r="BG11" s="39">
        <v>22</v>
      </c>
      <c r="BH11" s="39">
        <v>36</v>
      </c>
      <c r="BI11" s="39">
        <v>24</v>
      </c>
      <c r="BJ11" s="39">
        <v>35</v>
      </c>
      <c r="BK11" s="39">
        <v>30</v>
      </c>
      <c r="BL11" s="39">
        <v>7</v>
      </c>
      <c r="BM11" s="39">
        <v>48</v>
      </c>
      <c r="BN11" s="39">
        <v>13</v>
      </c>
      <c r="BO11" s="39">
        <v>54</v>
      </c>
      <c r="BP11" s="39">
        <v>56</v>
      </c>
      <c r="BQ11" s="39">
        <v>64</v>
      </c>
      <c r="BR11" s="39">
        <v>67</v>
      </c>
      <c r="BS11" s="39">
        <v>3</v>
      </c>
      <c r="BT11" s="39">
        <v>44</v>
      </c>
      <c r="BU11" s="63"/>
      <c r="BV11" s="72"/>
      <c r="BW11" s="56"/>
      <c r="BX11" s="56"/>
      <c r="BY11" s="56"/>
      <c r="BZ11" s="56"/>
      <c r="CA11" s="56"/>
      <c r="CB11" s="56"/>
      <c r="CC11" s="56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10"/>
      <c r="CO11" s="11"/>
      <c r="CP11" s="11"/>
      <c r="CQ11" s="11"/>
      <c r="CR11" s="3"/>
    </row>
    <row r="12" spans="1:96" ht="11.25">
      <c r="A12" s="5" t="s">
        <v>109</v>
      </c>
      <c r="B12" s="6"/>
      <c r="C12" s="5"/>
      <c r="D12" s="6"/>
      <c r="E12" s="39">
        <v>44</v>
      </c>
      <c r="F12" s="39">
        <v>40</v>
      </c>
      <c r="G12" s="39">
        <v>1</v>
      </c>
      <c r="H12" s="39">
        <v>51</v>
      </c>
      <c r="I12" s="39">
        <v>54</v>
      </c>
      <c r="J12" s="39">
        <v>10</v>
      </c>
      <c r="K12" s="39">
        <v>12</v>
      </c>
      <c r="L12" s="39">
        <v>30</v>
      </c>
      <c r="M12" s="39">
        <v>63</v>
      </c>
      <c r="N12" s="39">
        <v>61</v>
      </c>
      <c r="O12" s="39">
        <v>59</v>
      </c>
      <c r="P12" s="39">
        <v>3</v>
      </c>
      <c r="Q12" s="39">
        <v>14</v>
      </c>
      <c r="R12" s="39">
        <v>11</v>
      </c>
      <c r="S12" s="39">
        <v>33</v>
      </c>
      <c r="T12" s="39">
        <v>9</v>
      </c>
      <c r="U12" s="39">
        <v>29</v>
      </c>
      <c r="V12" s="39">
        <v>56</v>
      </c>
      <c r="W12" s="39">
        <v>57</v>
      </c>
      <c r="X12" s="39"/>
      <c r="Y12" s="39">
        <v>36</v>
      </c>
      <c r="Z12" s="39">
        <v>35</v>
      </c>
      <c r="AA12" s="39">
        <v>19</v>
      </c>
      <c r="AB12" s="39">
        <v>20</v>
      </c>
      <c r="AC12" s="39">
        <v>18</v>
      </c>
      <c r="AD12" s="39">
        <v>15</v>
      </c>
      <c r="AE12" s="39">
        <v>8</v>
      </c>
      <c r="AF12" s="39">
        <v>38</v>
      </c>
      <c r="AG12" s="39">
        <v>24</v>
      </c>
      <c r="AH12" s="39">
        <v>4</v>
      </c>
      <c r="AI12" s="39">
        <v>6</v>
      </c>
      <c r="AJ12" s="39">
        <v>17</v>
      </c>
      <c r="AK12" s="39">
        <v>13</v>
      </c>
      <c r="AL12" s="39">
        <v>37</v>
      </c>
      <c r="AM12" s="39">
        <v>25</v>
      </c>
      <c r="AN12" s="39">
        <v>28</v>
      </c>
      <c r="AO12" s="39">
        <v>52</v>
      </c>
      <c r="AP12" s="39">
        <v>42</v>
      </c>
      <c r="AQ12" s="39">
        <v>43</v>
      </c>
      <c r="AR12" s="39">
        <v>27</v>
      </c>
      <c r="AS12" s="39">
        <v>49</v>
      </c>
      <c r="AT12" s="39">
        <v>66</v>
      </c>
      <c r="AU12" s="39">
        <v>48</v>
      </c>
      <c r="AV12" s="39">
        <v>62</v>
      </c>
      <c r="AW12" s="39">
        <v>46</v>
      </c>
      <c r="AX12" s="39">
        <v>47</v>
      </c>
      <c r="AY12" s="39">
        <v>16</v>
      </c>
      <c r="AZ12" s="39">
        <v>50</v>
      </c>
      <c r="BA12" s="39">
        <v>65</v>
      </c>
      <c r="BB12" s="39">
        <v>55</v>
      </c>
      <c r="BC12" s="39">
        <v>53</v>
      </c>
      <c r="BD12" s="39">
        <v>32</v>
      </c>
      <c r="BE12" s="39">
        <v>26</v>
      </c>
      <c r="BF12" s="39">
        <v>21</v>
      </c>
      <c r="BG12" s="39">
        <v>45</v>
      </c>
      <c r="BH12" s="39">
        <v>22</v>
      </c>
      <c r="BI12" s="39">
        <v>7</v>
      </c>
      <c r="BJ12" s="39">
        <v>34</v>
      </c>
      <c r="BK12" s="39">
        <v>5</v>
      </c>
      <c r="BL12" s="39">
        <v>39</v>
      </c>
      <c r="BM12" s="39">
        <v>31</v>
      </c>
      <c r="BN12" s="39">
        <v>41</v>
      </c>
      <c r="BO12" s="39">
        <v>58</v>
      </c>
      <c r="BP12" s="39">
        <v>60</v>
      </c>
      <c r="BQ12" s="39">
        <v>64</v>
      </c>
      <c r="BR12" s="39">
        <v>67</v>
      </c>
      <c r="BS12" s="39">
        <v>2</v>
      </c>
      <c r="BT12" s="39">
        <v>23</v>
      </c>
      <c r="BU12" s="64"/>
      <c r="BV12" s="73"/>
      <c r="BW12" s="53"/>
      <c r="BX12" s="53"/>
      <c r="BY12" s="53"/>
      <c r="BZ12" s="53"/>
      <c r="CA12" s="53"/>
      <c r="CB12" s="53"/>
      <c r="CC12" s="53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10"/>
      <c r="CO12" s="11"/>
      <c r="CP12" s="11"/>
      <c r="CQ12" s="11"/>
      <c r="CR12" s="3"/>
    </row>
    <row r="13" spans="1:96" ht="11.25">
      <c r="A13" s="5"/>
      <c r="B13" s="6"/>
      <c r="C13" s="5"/>
      <c r="D13" s="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64"/>
      <c r="BV13" s="73"/>
      <c r="BW13" s="53"/>
      <c r="BX13" s="53"/>
      <c r="BY13" s="53"/>
      <c r="BZ13" s="53"/>
      <c r="CA13" s="53"/>
      <c r="CB13" s="53"/>
      <c r="CC13" s="53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10"/>
      <c r="CO13" s="11"/>
      <c r="CP13" s="11"/>
      <c r="CQ13" s="11"/>
      <c r="CR13" s="3"/>
    </row>
    <row r="14" spans="1:96" ht="11.25">
      <c r="A14" s="22" t="s">
        <v>110</v>
      </c>
      <c r="B14" s="6">
        <v>35632</v>
      </c>
      <c r="C14" s="5"/>
      <c r="D14" s="6" t="s">
        <v>111</v>
      </c>
      <c r="E14" s="39"/>
      <c r="F14" s="39"/>
      <c r="G14" s="39">
        <v>6.6</v>
      </c>
      <c r="H14" s="39"/>
      <c r="I14" s="39"/>
      <c r="J14" s="39"/>
      <c r="K14" s="39"/>
      <c r="L14" s="39"/>
      <c r="M14" s="39">
        <v>51</v>
      </c>
      <c r="N14" s="39">
        <v>0.5</v>
      </c>
      <c r="O14" s="39"/>
      <c r="P14" s="39"/>
      <c r="Q14" s="39"/>
      <c r="R14" s="39"/>
      <c r="S14" s="39">
        <v>4.8</v>
      </c>
      <c r="T14" s="39"/>
      <c r="U14" s="39">
        <v>63</v>
      </c>
      <c r="V14" s="39"/>
      <c r="W14" s="39"/>
      <c r="X14" s="39"/>
      <c r="Y14" s="39"/>
      <c r="Z14" s="39"/>
      <c r="AA14" s="39"/>
      <c r="AB14" s="39"/>
      <c r="AC14" s="39">
        <v>0.3</v>
      </c>
      <c r="AD14" s="39"/>
      <c r="AE14" s="39">
        <v>1.1</v>
      </c>
      <c r="AF14" s="39"/>
      <c r="AG14" s="39">
        <v>9.1</v>
      </c>
      <c r="AH14" s="39">
        <v>0.7</v>
      </c>
      <c r="AI14" s="39"/>
      <c r="AJ14" s="39">
        <v>65</v>
      </c>
      <c r="AK14" s="39">
        <v>3.5</v>
      </c>
      <c r="AL14" s="39">
        <v>7.8</v>
      </c>
      <c r="AM14" s="39">
        <v>2.4</v>
      </c>
      <c r="AN14" s="39"/>
      <c r="AO14" s="39"/>
      <c r="AP14" s="39"/>
      <c r="AQ14" s="39"/>
      <c r="AR14" s="39">
        <v>0.3</v>
      </c>
      <c r="AS14" s="39">
        <v>110</v>
      </c>
      <c r="AT14" s="39"/>
      <c r="AU14" s="39">
        <v>0.7</v>
      </c>
      <c r="AV14" s="39"/>
      <c r="AW14" s="39"/>
      <c r="AX14" s="39"/>
      <c r="AY14" s="39">
        <v>2</v>
      </c>
      <c r="AZ14" s="39"/>
      <c r="BA14" s="39"/>
      <c r="BB14" s="39"/>
      <c r="BC14" s="39"/>
      <c r="BD14" s="39"/>
      <c r="BE14" s="39"/>
      <c r="BF14" s="39">
        <v>3</v>
      </c>
      <c r="BG14" s="39"/>
      <c r="BH14" s="39">
        <v>1.7</v>
      </c>
      <c r="BI14" s="39"/>
      <c r="BJ14" s="39"/>
      <c r="BK14" s="39">
        <v>9.4</v>
      </c>
      <c r="BL14" s="39"/>
      <c r="BM14" s="39"/>
      <c r="BN14" s="39"/>
      <c r="BO14" s="39"/>
      <c r="BP14" s="39">
        <v>2.7</v>
      </c>
      <c r="BQ14" s="39"/>
      <c r="BR14" s="39"/>
      <c r="BS14" s="39">
        <v>41</v>
      </c>
      <c r="BT14" s="39">
        <v>4.1</v>
      </c>
      <c r="BU14" s="64">
        <f aca="true" t="shared" si="0" ref="BU14:BU19">IF(COUNTA(A14)=1,IF(SUM(E14:BT14)=0,"ND",SUM(E14:BT14))," ")</f>
        <v>390.7</v>
      </c>
      <c r="BV14" s="73">
        <f>COUNTA(E14:BT14)</f>
        <v>23</v>
      </c>
      <c r="BW14" s="53"/>
      <c r="BX14" s="53"/>
      <c r="BY14" s="53"/>
      <c r="BZ14" s="53"/>
      <c r="CA14" s="53"/>
      <c r="CB14" s="53"/>
      <c r="CC14" s="53"/>
      <c r="CD14" s="5">
        <v>33</v>
      </c>
      <c r="CE14" s="5">
        <v>0.55</v>
      </c>
      <c r="CF14" s="5">
        <v>1.1</v>
      </c>
      <c r="CG14" s="5">
        <v>10</v>
      </c>
      <c r="CH14" s="5">
        <v>29</v>
      </c>
      <c r="CI14" s="5">
        <v>4.7</v>
      </c>
      <c r="CJ14" s="5">
        <v>2.1</v>
      </c>
      <c r="CK14" s="5" t="s">
        <v>112</v>
      </c>
      <c r="CL14" s="5" t="s">
        <v>113</v>
      </c>
      <c r="CM14" s="5">
        <v>1.2</v>
      </c>
      <c r="CN14" s="50">
        <v>2.5</v>
      </c>
      <c r="CO14" s="52">
        <v>6.9</v>
      </c>
      <c r="CP14" s="51">
        <v>1984</v>
      </c>
      <c r="CQ14" s="50">
        <v>6.56</v>
      </c>
      <c r="CR14" s="3"/>
    </row>
    <row r="15" spans="1:96" ht="11.25">
      <c r="A15" s="22" t="s">
        <v>110</v>
      </c>
      <c r="B15" s="6">
        <v>35704</v>
      </c>
      <c r="C15" s="5"/>
      <c r="D15" s="6" t="s">
        <v>111</v>
      </c>
      <c r="E15" s="39"/>
      <c r="F15" s="39"/>
      <c r="G15" s="39">
        <v>5.3</v>
      </c>
      <c r="H15" s="39"/>
      <c r="I15" s="39"/>
      <c r="J15" s="39"/>
      <c r="K15" s="39"/>
      <c r="L15" s="39"/>
      <c r="M15" s="39">
        <v>42</v>
      </c>
      <c r="N15" s="39"/>
      <c r="O15" s="39"/>
      <c r="P15" s="39"/>
      <c r="Q15" s="39">
        <v>0.5</v>
      </c>
      <c r="R15" s="39"/>
      <c r="S15" s="39">
        <v>3.1</v>
      </c>
      <c r="T15" s="39"/>
      <c r="U15" s="39">
        <v>22</v>
      </c>
      <c r="V15" s="39"/>
      <c r="W15" s="39"/>
      <c r="X15" s="39"/>
      <c r="Y15" s="39"/>
      <c r="Z15" s="39"/>
      <c r="AA15" s="39"/>
      <c r="AB15" s="39"/>
      <c r="AC15" s="39">
        <v>0.3</v>
      </c>
      <c r="AD15" s="39"/>
      <c r="AE15" s="39">
        <v>0.8</v>
      </c>
      <c r="AF15" s="39"/>
      <c r="AG15" s="39">
        <v>5</v>
      </c>
      <c r="AH15" s="39"/>
      <c r="AI15" s="39"/>
      <c r="AJ15" s="39">
        <v>40</v>
      </c>
      <c r="AK15" s="39">
        <v>1.9</v>
      </c>
      <c r="AL15" s="39">
        <v>4.5</v>
      </c>
      <c r="AM15" s="39">
        <v>1.4</v>
      </c>
      <c r="AN15" s="39"/>
      <c r="AO15" s="39"/>
      <c r="AP15" s="39"/>
      <c r="AQ15" s="39"/>
      <c r="AR15" s="39">
        <v>0.3</v>
      </c>
      <c r="AS15" s="39">
        <v>74</v>
      </c>
      <c r="AT15" s="39"/>
      <c r="AU15" s="39">
        <v>0.7</v>
      </c>
      <c r="AV15" s="39">
        <v>2.1</v>
      </c>
      <c r="AW15" s="39"/>
      <c r="AX15" s="39"/>
      <c r="AY15" s="39">
        <v>0.7</v>
      </c>
      <c r="AZ15" s="39"/>
      <c r="BA15" s="39">
        <v>3.2</v>
      </c>
      <c r="BB15" s="39"/>
      <c r="BC15" s="39"/>
      <c r="BD15" s="39"/>
      <c r="BE15" s="39"/>
      <c r="BF15" s="39">
        <v>3.1</v>
      </c>
      <c r="BG15" s="39">
        <v>15</v>
      </c>
      <c r="BH15" s="39">
        <v>1.3</v>
      </c>
      <c r="BI15" s="39"/>
      <c r="BJ15" s="39"/>
      <c r="BK15" s="39">
        <v>8.5</v>
      </c>
      <c r="BL15" s="39"/>
      <c r="BM15" s="39"/>
      <c r="BN15" s="39"/>
      <c r="BO15" s="39"/>
      <c r="BP15" s="39">
        <v>2.5</v>
      </c>
      <c r="BQ15" s="39"/>
      <c r="BR15" s="39"/>
      <c r="BS15" s="39">
        <v>30</v>
      </c>
      <c r="BT15" s="39">
        <v>3.7</v>
      </c>
      <c r="BU15" s="64">
        <f t="shared" si="0"/>
        <v>271.9</v>
      </c>
      <c r="BV15" s="73">
        <f aca="true" t="shared" si="1" ref="BV15:BV36">COUNTA(E15:BT15)</f>
        <v>25</v>
      </c>
      <c r="BW15" s="53"/>
      <c r="BX15" s="53"/>
      <c r="BY15" s="53"/>
      <c r="BZ15" s="53"/>
      <c r="CA15" s="53"/>
      <c r="CB15" s="53" t="s">
        <v>114</v>
      </c>
      <c r="CC15" s="53">
        <v>2.03</v>
      </c>
      <c r="CD15" s="5">
        <v>47</v>
      </c>
      <c r="CE15" s="5">
        <v>0.34</v>
      </c>
      <c r="CF15" s="5">
        <v>0.52</v>
      </c>
      <c r="CG15" s="5" t="s">
        <v>114</v>
      </c>
      <c r="CH15" s="5">
        <v>25</v>
      </c>
      <c r="CI15" s="5">
        <v>5.9</v>
      </c>
      <c r="CJ15" s="5">
        <v>1.8</v>
      </c>
      <c r="CK15" s="5" t="s">
        <v>114</v>
      </c>
      <c r="CL15" s="5">
        <v>53</v>
      </c>
      <c r="CM15" s="5">
        <v>0.2</v>
      </c>
      <c r="CN15" s="50">
        <v>6.69</v>
      </c>
      <c r="CO15" s="51" t="s">
        <v>115</v>
      </c>
      <c r="CP15" s="51">
        <v>1821</v>
      </c>
      <c r="CQ15" s="50">
        <v>6.69</v>
      </c>
      <c r="CR15" s="3"/>
    </row>
    <row r="16" spans="1:96" ht="11.25">
      <c r="A16" s="22" t="s">
        <v>110</v>
      </c>
      <c r="B16" s="6">
        <v>35906</v>
      </c>
      <c r="C16" s="5"/>
      <c r="D16" s="6" t="s">
        <v>111</v>
      </c>
      <c r="E16" s="39"/>
      <c r="F16" s="39"/>
      <c r="G16" s="39">
        <v>2.9</v>
      </c>
      <c r="H16" s="39"/>
      <c r="I16" s="39"/>
      <c r="J16" s="39"/>
      <c r="K16" s="39"/>
      <c r="L16" s="39"/>
      <c r="M16" s="39">
        <v>36</v>
      </c>
      <c r="N16" s="39"/>
      <c r="O16" s="39"/>
      <c r="P16" s="39"/>
      <c r="Q16" s="39">
        <v>0.3</v>
      </c>
      <c r="R16" s="39"/>
      <c r="S16" s="39">
        <v>2.3</v>
      </c>
      <c r="T16" s="39"/>
      <c r="U16" s="39">
        <v>15</v>
      </c>
      <c r="V16" s="39"/>
      <c r="W16" s="39"/>
      <c r="X16" s="39"/>
      <c r="Y16" s="39"/>
      <c r="Z16" s="39"/>
      <c r="AA16" s="39"/>
      <c r="AB16" s="39"/>
      <c r="AC16" s="39">
        <v>0.3</v>
      </c>
      <c r="AD16" s="39"/>
      <c r="AE16" s="39">
        <v>0.7</v>
      </c>
      <c r="AF16" s="39"/>
      <c r="AG16" s="39">
        <v>4</v>
      </c>
      <c r="AH16" s="39"/>
      <c r="AI16" s="39"/>
      <c r="AJ16" s="39">
        <v>22</v>
      </c>
      <c r="AK16" s="39">
        <v>1.2</v>
      </c>
      <c r="AL16" s="39">
        <v>3</v>
      </c>
      <c r="AM16" s="39">
        <v>0.7</v>
      </c>
      <c r="AN16" s="39"/>
      <c r="AO16" s="39"/>
      <c r="AP16" s="39"/>
      <c r="AQ16" s="39"/>
      <c r="AR16" s="39">
        <v>0.3</v>
      </c>
      <c r="AS16" s="39">
        <v>43</v>
      </c>
      <c r="AT16" s="39"/>
      <c r="AU16" s="39"/>
      <c r="AV16" s="39">
        <v>1.5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>
        <v>1.4</v>
      </c>
      <c r="BG16" s="39"/>
      <c r="BH16" s="39">
        <v>0.8</v>
      </c>
      <c r="BI16" s="39"/>
      <c r="BJ16" s="39"/>
      <c r="BK16" s="39">
        <v>5.5</v>
      </c>
      <c r="BL16" s="39"/>
      <c r="BM16" s="39"/>
      <c r="BN16" s="39"/>
      <c r="BO16" s="39"/>
      <c r="BP16" s="39">
        <v>1.7</v>
      </c>
      <c r="BQ16" s="39"/>
      <c r="BR16" s="39"/>
      <c r="BS16" s="39">
        <v>15</v>
      </c>
      <c r="BT16" s="39">
        <v>2.1</v>
      </c>
      <c r="BU16" s="64">
        <f t="shared" si="0"/>
        <v>159.7</v>
      </c>
      <c r="BV16" s="73">
        <f t="shared" si="1"/>
        <v>21</v>
      </c>
      <c r="BW16" s="53">
        <v>630</v>
      </c>
      <c r="BX16" s="53">
        <v>56</v>
      </c>
      <c r="BY16" s="53">
        <v>1200</v>
      </c>
      <c r="BZ16" s="53">
        <v>84</v>
      </c>
      <c r="CA16" s="53">
        <v>320</v>
      </c>
      <c r="CB16" s="53" t="s">
        <v>114</v>
      </c>
      <c r="CC16" s="53">
        <v>2.15</v>
      </c>
      <c r="CD16" s="5">
        <v>51</v>
      </c>
      <c r="CE16" s="5">
        <v>0.11</v>
      </c>
      <c r="CF16" s="5">
        <v>0.63</v>
      </c>
      <c r="CG16" s="5" t="s">
        <v>114</v>
      </c>
      <c r="CH16" s="5">
        <v>25</v>
      </c>
      <c r="CI16" s="5">
        <v>3.1</v>
      </c>
      <c r="CJ16" s="5">
        <v>1.7</v>
      </c>
      <c r="CK16" s="5" t="s">
        <v>114</v>
      </c>
      <c r="CL16" s="5">
        <v>53</v>
      </c>
      <c r="CM16" s="5">
        <v>0.076</v>
      </c>
      <c r="CN16" s="50"/>
      <c r="CO16" s="51"/>
      <c r="CP16" s="51"/>
      <c r="CQ16" s="50"/>
      <c r="CR16" s="3"/>
    </row>
    <row r="17" spans="1:96" ht="11.25">
      <c r="A17" s="22" t="s">
        <v>110</v>
      </c>
      <c r="B17" s="23">
        <v>35996</v>
      </c>
      <c r="C17" s="5"/>
      <c r="D17" s="6" t="s">
        <v>111</v>
      </c>
      <c r="E17" s="39"/>
      <c r="F17" s="39"/>
      <c r="G17" s="39">
        <v>2.4</v>
      </c>
      <c r="H17" s="39"/>
      <c r="I17" s="39"/>
      <c r="J17" s="39"/>
      <c r="K17" s="39"/>
      <c r="L17" s="39"/>
      <c r="M17" s="39">
        <v>21</v>
      </c>
      <c r="N17" s="39"/>
      <c r="O17" s="39"/>
      <c r="P17" s="39"/>
      <c r="Q17" s="39">
        <v>0.2</v>
      </c>
      <c r="R17" s="39"/>
      <c r="S17" s="39">
        <v>2</v>
      </c>
      <c r="T17" s="39">
        <v>0.2</v>
      </c>
      <c r="U17" s="39">
        <v>23</v>
      </c>
      <c r="V17" s="39"/>
      <c r="W17" s="39"/>
      <c r="X17" s="39"/>
      <c r="Y17" s="39"/>
      <c r="Z17" s="39"/>
      <c r="AA17" s="39"/>
      <c r="AB17" s="39"/>
      <c r="AC17" s="39">
        <v>0.2</v>
      </c>
      <c r="AD17" s="39"/>
      <c r="AE17" s="39"/>
      <c r="AF17" s="39"/>
      <c r="AG17" s="39">
        <v>2.6</v>
      </c>
      <c r="AH17" s="39"/>
      <c r="AI17" s="39"/>
      <c r="AJ17" s="39">
        <v>29</v>
      </c>
      <c r="AK17" s="39">
        <v>0.8</v>
      </c>
      <c r="AL17" s="39">
        <v>2.3</v>
      </c>
      <c r="AM17" s="39">
        <v>0.5</v>
      </c>
      <c r="AN17" s="39"/>
      <c r="AO17" s="39"/>
      <c r="AP17" s="39"/>
      <c r="AQ17" s="39"/>
      <c r="AR17" s="39"/>
      <c r="AS17" s="39">
        <v>38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>
        <v>1.1</v>
      </c>
      <c r="BG17" s="39"/>
      <c r="BH17" s="39">
        <v>0.2</v>
      </c>
      <c r="BI17" s="39"/>
      <c r="BJ17" s="39"/>
      <c r="BK17" s="39">
        <v>5.2</v>
      </c>
      <c r="BL17" s="39"/>
      <c r="BM17" s="39"/>
      <c r="BN17" s="39"/>
      <c r="BO17" s="39"/>
      <c r="BP17" s="39">
        <v>0.8</v>
      </c>
      <c r="BQ17" s="39"/>
      <c r="BR17" s="39"/>
      <c r="BS17" s="39">
        <v>19</v>
      </c>
      <c r="BT17" s="39">
        <v>1.2</v>
      </c>
      <c r="BU17" s="64">
        <f t="shared" si="0"/>
        <v>149.7</v>
      </c>
      <c r="BV17" s="73">
        <f t="shared" si="1"/>
        <v>19</v>
      </c>
      <c r="BW17" s="53">
        <v>510</v>
      </c>
      <c r="BX17" s="53">
        <v>55</v>
      </c>
      <c r="BY17" s="53">
        <v>1300</v>
      </c>
      <c r="BZ17" s="53">
        <v>94</v>
      </c>
      <c r="CA17" s="53">
        <v>330</v>
      </c>
      <c r="CB17" s="53">
        <v>0.05</v>
      </c>
      <c r="CC17" s="53">
        <v>1.37</v>
      </c>
      <c r="CD17" s="5">
        <v>38</v>
      </c>
      <c r="CE17" s="5" t="s">
        <v>114</v>
      </c>
      <c r="CF17" s="5">
        <v>0.71</v>
      </c>
      <c r="CG17" s="5" t="s">
        <v>114</v>
      </c>
      <c r="CH17" s="5">
        <v>20</v>
      </c>
      <c r="CI17" s="5" t="s">
        <v>114</v>
      </c>
      <c r="CJ17" s="5">
        <v>2.2</v>
      </c>
      <c r="CK17" s="5" t="s">
        <v>114</v>
      </c>
      <c r="CL17" s="5">
        <v>30</v>
      </c>
      <c r="CM17" s="5">
        <v>0.061</v>
      </c>
      <c r="CN17" s="50">
        <v>3.4</v>
      </c>
      <c r="CO17" s="52" t="s">
        <v>115</v>
      </c>
      <c r="CP17" s="51">
        <v>1997</v>
      </c>
      <c r="CQ17" s="50">
        <v>6.83</v>
      </c>
      <c r="CR17" s="3"/>
    </row>
    <row r="18" spans="1:96" ht="11.25">
      <c r="A18" s="22" t="s">
        <v>110</v>
      </c>
      <c r="B18" s="23">
        <v>36103</v>
      </c>
      <c r="C18" s="5"/>
      <c r="D18" s="6" t="s">
        <v>111</v>
      </c>
      <c r="E18" s="39"/>
      <c r="F18" s="39"/>
      <c r="G18" s="39">
        <v>1.3</v>
      </c>
      <c r="H18" s="39"/>
      <c r="I18" s="39"/>
      <c r="J18" s="39"/>
      <c r="K18" s="39"/>
      <c r="L18" s="39"/>
      <c r="M18" s="39">
        <v>10</v>
      </c>
      <c r="N18" s="39"/>
      <c r="O18" s="39"/>
      <c r="P18" s="39"/>
      <c r="Q18" s="39"/>
      <c r="R18" s="39"/>
      <c r="S18" s="39">
        <v>1.8</v>
      </c>
      <c r="T18" s="39"/>
      <c r="U18" s="39">
        <v>16</v>
      </c>
      <c r="V18" s="39"/>
      <c r="W18" s="39"/>
      <c r="X18" s="39"/>
      <c r="Y18" s="39"/>
      <c r="Z18" s="39"/>
      <c r="AA18" s="39"/>
      <c r="AB18" s="39"/>
      <c r="AC18" s="39"/>
      <c r="AD18" s="39"/>
      <c r="AE18" s="39">
        <v>0.2</v>
      </c>
      <c r="AF18" s="39">
        <v>16</v>
      </c>
      <c r="AG18" s="39">
        <v>1</v>
      </c>
      <c r="AH18" s="39"/>
      <c r="AI18" s="39"/>
      <c r="AJ18" s="39">
        <v>9.6</v>
      </c>
      <c r="AK18" s="39">
        <v>0.3</v>
      </c>
      <c r="AL18" s="39">
        <v>2.4</v>
      </c>
      <c r="AM18" s="39"/>
      <c r="AN18" s="39"/>
      <c r="AO18" s="39"/>
      <c r="AP18" s="39"/>
      <c r="AQ18" s="39"/>
      <c r="AR18" s="39"/>
      <c r="AS18" s="39">
        <v>14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>
        <v>1.5</v>
      </c>
      <c r="BG18" s="39"/>
      <c r="BH18" s="39"/>
      <c r="BI18" s="39"/>
      <c r="BJ18" s="39"/>
      <c r="BK18" s="39">
        <v>3.7</v>
      </c>
      <c r="BL18" s="39"/>
      <c r="BM18" s="39"/>
      <c r="BN18" s="39"/>
      <c r="BO18" s="39"/>
      <c r="BP18" s="39">
        <v>0.9</v>
      </c>
      <c r="BQ18" s="39"/>
      <c r="BR18" s="39"/>
      <c r="BS18" s="39">
        <v>13</v>
      </c>
      <c r="BT18" s="39">
        <v>0.8</v>
      </c>
      <c r="BU18" s="64">
        <f t="shared" si="0"/>
        <v>92.5</v>
      </c>
      <c r="BV18" s="73">
        <f t="shared" si="1"/>
        <v>16</v>
      </c>
      <c r="BW18" s="53">
        <v>550</v>
      </c>
      <c r="BX18" s="53">
        <v>42</v>
      </c>
      <c r="BY18" s="53">
        <v>1000</v>
      </c>
      <c r="BZ18" s="53">
        <v>94</v>
      </c>
      <c r="CA18" s="53">
        <v>210</v>
      </c>
      <c r="CB18" s="53" t="s">
        <v>114</v>
      </c>
      <c r="CC18" s="53">
        <v>1.05</v>
      </c>
      <c r="CD18" s="5">
        <v>45</v>
      </c>
      <c r="CE18" s="5" t="s">
        <v>114</v>
      </c>
      <c r="CF18" s="5">
        <v>1.3</v>
      </c>
      <c r="CG18" s="5">
        <v>14</v>
      </c>
      <c r="CH18" s="5">
        <v>15</v>
      </c>
      <c r="CI18" s="5">
        <v>4.5</v>
      </c>
      <c r="CJ18" s="5">
        <v>2.1</v>
      </c>
      <c r="CK18" s="5" t="s">
        <v>114</v>
      </c>
      <c r="CL18" s="5">
        <v>35</v>
      </c>
      <c r="CM18" s="5">
        <v>1.6</v>
      </c>
      <c r="CN18" s="50">
        <v>7.6</v>
      </c>
      <c r="CO18" s="52" t="s">
        <v>115</v>
      </c>
      <c r="CP18" s="51">
        <v>994</v>
      </c>
      <c r="CQ18" s="50">
        <v>6.6</v>
      </c>
      <c r="CR18" s="3"/>
    </row>
    <row r="19" spans="1:96" ht="11.25">
      <c r="A19" s="22" t="s">
        <v>110</v>
      </c>
      <c r="B19" s="6">
        <v>36280</v>
      </c>
      <c r="C19" s="5"/>
      <c r="D19" s="6" t="s">
        <v>111</v>
      </c>
      <c r="E19" s="39"/>
      <c r="F19" s="39"/>
      <c r="G19" s="39">
        <v>1.3</v>
      </c>
      <c r="H19" s="39"/>
      <c r="I19" s="39"/>
      <c r="J19" s="39"/>
      <c r="K19" s="39"/>
      <c r="L19" s="39"/>
      <c r="M19" s="39"/>
      <c r="N19" s="39"/>
      <c r="O19" s="39"/>
      <c r="P19" s="39"/>
      <c r="Q19" s="39">
        <v>0.2</v>
      </c>
      <c r="R19" s="39"/>
      <c r="S19" s="39">
        <v>1.7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v>0.3</v>
      </c>
      <c r="AF19" s="39"/>
      <c r="AG19" s="39">
        <v>1.4</v>
      </c>
      <c r="AH19" s="39"/>
      <c r="AI19" s="39"/>
      <c r="AJ19" s="39">
        <v>8.6</v>
      </c>
      <c r="AK19" s="39">
        <v>0.6</v>
      </c>
      <c r="AL19" s="39">
        <v>2.7</v>
      </c>
      <c r="AM19" s="39">
        <v>0.3</v>
      </c>
      <c r="AN19" s="39"/>
      <c r="AO19" s="39"/>
      <c r="AP19" s="39"/>
      <c r="AQ19" s="39"/>
      <c r="AR19" s="39"/>
      <c r="AS19" s="39">
        <v>19</v>
      </c>
      <c r="AT19" s="39"/>
      <c r="AU19" s="39"/>
      <c r="AV19" s="39"/>
      <c r="AW19" s="39"/>
      <c r="AX19" s="39"/>
      <c r="AY19" s="39"/>
      <c r="AZ19" s="39"/>
      <c r="BA19" s="39">
        <v>0.9</v>
      </c>
      <c r="BB19" s="39"/>
      <c r="BC19" s="39"/>
      <c r="BD19" s="39"/>
      <c r="BE19" s="39"/>
      <c r="BF19" s="39">
        <v>0.8</v>
      </c>
      <c r="BG19" s="39"/>
      <c r="BH19" s="39">
        <v>0.3</v>
      </c>
      <c r="BI19" s="39"/>
      <c r="BJ19" s="39"/>
      <c r="BK19" s="39">
        <v>3.3</v>
      </c>
      <c r="BL19" s="39"/>
      <c r="BM19" s="39"/>
      <c r="BN19" s="39"/>
      <c r="BO19" s="39"/>
      <c r="BP19" s="39"/>
      <c r="BQ19" s="39"/>
      <c r="BR19" s="39"/>
      <c r="BS19" s="39">
        <v>14</v>
      </c>
      <c r="BT19" s="39">
        <v>1</v>
      </c>
      <c r="BU19" s="64">
        <f t="shared" si="0"/>
        <v>56.39999999999999</v>
      </c>
      <c r="BV19" s="73">
        <f t="shared" si="1"/>
        <v>16</v>
      </c>
      <c r="BW19" s="53">
        <v>480</v>
      </c>
      <c r="BX19" s="53">
        <v>78</v>
      </c>
      <c r="BY19" s="53">
        <v>1100</v>
      </c>
      <c r="BZ19" s="53">
        <v>88</v>
      </c>
      <c r="CA19" s="53">
        <v>270</v>
      </c>
      <c r="CB19" s="53" t="s">
        <v>116</v>
      </c>
      <c r="CC19" s="53">
        <v>0.86</v>
      </c>
      <c r="CD19" s="5">
        <v>46</v>
      </c>
      <c r="CE19" s="5">
        <v>0.46</v>
      </c>
      <c r="CF19" s="5">
        <v>1.2</v>
      </c>
      <c r="CG19" s="5">
        <v>430</v>
      </c>
      <c r="CH19" s="5">
        <v>15</v>
      </c>
      <c r="CI19" s="5">
        <v>57</v>
      </c>
      <c r="CJ19" s="5">
        <v>1.8</v>
      </c>
      <c r="CK19" s="5" t="s">
        <v>112</v>
      </c>
      <c r="CL19" s="5">
        <v>30</v>
      </c>
      <c r="CM19" s="5">
        <v>0.35</v>
      </c>
      <c r="CN19" s="50"/>
      <c r="CO19" s="51"/>
      <c r="CP19" s="51"/>
      <c r="CQ19" s="50"/>
      <c r="CR19" s="3"/>
    </row>
    <row r="20" spans="1:96" ht="11.25">
      <c r="A20" s="22" t="s">
        <v>110</v>
      </c>
      <c r="B20" s="6">
        <v>36362</v>
      </c>
      <c r="C20" s="5"/>
      <c r="D20" s="6" t="s">
        <v>111</v>
      </c>
      <c r="E20" s="39"/>
      <c r="F20" s="39"/>
      <c r="G20" s="39">
        <v>0.5</v>
      </c>
      <c r="H20" s="39"/>
      <c r="I20" s="39"/>
      <c r="J20" s="39"/>
      <c r="K20" s="39"/>
      <c r="L20" s="39"/>
      <c r="M20" s="39">
        <v>0.6</v>
      </c>
      <c r="N20" s="39"/>
      <c r="O20" s="39"/>
      <c r="P20" s="39"/>
      <c r="Q20" s="39"/>
      <c r="R20" s="39"/>
      <c r="S20" s="39">
        <v>0.6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>
        <v>0.5</v>
      </c>
      <c r="AH20" s="39"/>
      <c r="AI20" s="39"/>
      <c r="AJ20" s="39">
        <v>3.4</v>
      </c>
      <c r="AK20" s="39">
        <v>0.3</v>
      </c>
      <c r="AL20" s="39">
        <v>0.5</v>
      </c>
      <c r="AM20" s="39"/>
      <c r="AN20" s="39"/>
      <c r="AO20" s="39"/>
      <c r="AP20" s="39"/>
      <c r="AQ20" s="39"/>
      <c r="AR20" s="39"/>
      <c r="AS20" s="39">
        <v>5.4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>
        <v>0.6</v>
      </c>
      <c r="BG20" s="39"/>
      <c r="BH20" s="39"/>
      <c r="BI20" s="39"/>
      <c r="BJ20" s="39"/>
      <c r="BK20" s="39">
        <v>2.2</v>
      </c>
      <c r="BL20" s="39"/>
      <c r="BM20" s="39"/>
      <c r="BN20" s="39"/>
      <c r="BO20" s="39"/>
      <c r="BP20" s="39"/>
      <c r="BQ20" s="39"/>
      <c r="BR20" s="39"/>
      <c r="BS20" s="39">
        <v>2.7</v>
      </c>
      <c r="BT20" s="39">
        <v>0.2</v>
      </c>
      <c r="BU20" s="64">
        <f>IF(COUNTA(A20)=1,IF(SUM(E20:BT20)=0,"ND",SUM(E20:BT20))," ")</f>
        <v>17.5</v>
      </c>
      <c r="BV20" s="73">
        <f>COUNTA(E20:BT20)</f>
        <v>12</v>
      </c>
      <c r="BW20" s="53">
        <v>440</v>
      </c>
      <c r="BX20" s="53">
        <v>26</v>
      </c>
      <c r="BY20" s="53">
        <v>850</v>
      </c>
      <c r="BZ20" s="53">
        <v>79</v>
      </c>
      <c r="CA20" s="53">
        <v>180</v>
      </c>
      <c r="CB20" s="53" t="s">
        <v>116</v>
      </c>
      <c r="CC20" s="53">
        <v>0.83</v>
      </c>
      <c r="CD20" s="5">
        <v>55</v>
      </c>
      <c r="CE20" s="5">
        <v>0.42</v>
      </c>
      <c r="CF20" s="5">
        <v>3.3</v>
      </c>
      <c r="CG20" s="5">
        <v>540</v>
      </c>
      <c r="CH20" s="5">
        <v>17</v>
      </c>
      <c r="CI20" s="5">
        <v>72</v>
      </c>
      <c r="CJ20" s="5">
        <v>1.9</v>
      </c>
      <c r="CK20" s="5" t="s">
        <v>112</v>
      </c>
      <c r="CL20" s="5">
        <v>43</v>
      </c>
      <c r="CM20" s="5">
        <v>0.94</v>
      </c>
      <c r="CN20" s="50">
        <v>5.4</v>
      </c>
      <c r="CO20" s="51">
        <v>0.8</v>
      </c>
      <c r="CP20" s="51">
        <v>985</v>
      </c>
      <c r="CQ20" s="50">
        <v>7.39</v>
      </c>
      <c r="CR20" s="3"/>
    </row>
    <row r="21" spans="1:96" ht="11.25">
      <c r="A21" s="22" t="s">
        <v>110</v>
      </c>
      <c r="B21" s="6">
        <v>36453</v>
      </c>
      <c r="C21" s="5"/>
      <c r="D21" s="6" t="s">
        <v>111</v>
      </c>
      <c r="E21" s="39"/>
      <c r="F21" s="39"/>
      <c r="G21" s="39">
        <v>0.4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v>0.3</v>
      </c>
      <c r="AF21" s="39"/>
      <c r="AG21" s="39">
        <v>0.3</v>
      </c>
      <c r="AH21" s="39"/>
      <c r="AI21" s="39"/>
      <c r="AJ21" s="39">
        <v>2.8</v>
      </c>
      <c r="AK21" s="39">
        <v>0.3</v>
      </c>
      <c r="AL21" s="39"/>
      <c r="AM21" s="39"/>
      <c r="AN21" s="39"/>
      <c r="AO21" s="39"/>
      <c r="AP21" s="39"/>
      <c r="AQ21" s="39"/>
      <c r="AR21" s="39"/>
      <c r="AS21" s="39">
        <v>3.4</v>
      </c>
      <c r="AT21" s="39"/>
      <c r="AU21" s="39"/>
      <c r="AV21" s="39"/>
      <c r="AW21" s="39"/>
      <c r="AX21" s="39"/>
      <c r="AY21" s="39"/>
      <c r="AZ21" s="39"/>
      <c r="BA21" s="39">
        <v>0.7</v>
      </c>
      <c r="BB21" s="39"/>
      <c r="BC21" s="39"/>
      <c r="BD21" s="39"/>
      <c r="BE21" s="39"/>
      <c r="BF21" s="39">
        <v>0.7</v>
      </c>
      <c r="BG21" s="39"/>
      <c r="BH21" s="39"/>
      <c r="BI21" s="39"/>
      <c r="BJ21" s="39"/>
      <c r="BK21" s="39">
        <v>2</v>
      </c>
      <c r="BL21" s="39"/>
      <c r="BM21" s="39"/>
      <c r="BN21" s="39"/>
      <c r="BO21" s="39"/>
      <c r="BP21" s="39"/>
      <c r="BQ21" s="39"/>
      <c r="BR21" s="39"/>
      <c r="BS21" s="39">
        <v>1.2</v>
      </c>
      <c r="BT21" s="39">
        <v>0.3</v>
      </c>
      <c r="BU21" s="64">
        <f>IF(COUNTA(A21)=1,IF(SUM(E21:BT21)=0,"ND",SUM(E21:BT21))," ")</f>
        <v>12.399999999999999</v>
      </c>
      <c r="BV21" s="73">
        <f>COUNTA(E21:BT21)</f>
        <v>11</v>
      </c>
      <c r="BW21" s="53">
        <v>380</v>
      </c>
      <c r="BX21" s="53">
        <v>21</v>
      </c>
      <c r="BY21" s="53">
        <v>740</v>
      </c>
      <c r="BZ21" s="53">
        <v>76</v>
      </c>
      <c r="CA21" s="53">
        <v>120</v>
      </c>
      <c r="CB21" s="53" t="s">
        <v>116</v>
      </c>
      <c r="CC21" s="53">
        <v>0.78</v>
      </c>
      <c r="CD21" s="5">
        <v>33</v>
      </c>
      <c r="CE21" s="5" t="s">
        <v>123</v>
      </c>
      <c r="CF21" s="5" t="s">
        <v>124</v>
      </c>
      <c r="CG21" s="5" t="s">
        <v>120</v>
      </c>
      <c r="CH21" s="5">
        <v>9.4</v>
      </c>
      <c r="CI21" s="5" t="s">
        <v>124</v>
      </c>
      <c r="CJ21" s="5">
        <v>1.8</v>
      </c>
      <c r="CK21" s="5" t="s">
        <v>112</v>
      </c>
      <c r="CL21" s="5">
        <v>19</v>
      </c>
      <c r="CM21" s="5">
        <v>0.017</v>
      </c>
      <c r="CN21" s="50">
        <v>7.4</v>
      </c>
      <c r="CO21" s="51">
        <v>2.1</v>
      </c>
      <c r="CP21" s="51">
        <v>1120</v>
      </c>
      <c r="CQ21" s="50">
        <v>7.71</v>
      </c>
      <c r="CR21" s="3"/>
    </row>
    <row r="22" spans="1:96" ht="11.25">
      <c r="A22" s="22" t="s">
        <v>110</v>
      </c>
      <c r="B22" s="6">
        <v>36669</v>
      </c>
      <c r="C22" s="5"/>
      <c r="D22" s="6" t="s">
        <v>111</v>
      </c>
      <c r="E22" s="39"/>
      <c r="F22" s="39"/>
      <c r="G22" s="39">
        <v>0.4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0.5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>
        <v>0.3</v>
      </c>
      <c r="AH22" s="39"/>
      <c r="AI22" s="39"/>
      <c r="AJ22" s="39">
        <v>2.5</v>
      </c>
      <c r="AK22" s="39">
        <v>0.3</v>
      </c>
      <c r="AL22" s="39"/>
      <c r="AM22" s="39"/>
      <c r="AN22" s="39"/>
      <c r="AO22" s="39"/>
      <c r="AP22" s="39"/>
      <c r="AQ22" s="39"/>
      <c r="AR22" s="39"/>
      <c r="AS22" s="39">
        <v>4.5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>
        <v>0.4</v>
      </c>
      <c r="BG22" s="39"/>
      <c r="BH22" s="39"/>
      <c r="BI22" s="39"/>
      <c r="BJ22" s="39"/>
      <c r="BK22" s="39">
        <v>1.6</v>
      </c>
      <c r="BL22" s="39"/>
      <c r="BM22" s="39"/>
      <c r="BN22" s="39"/>
      <c r="BO22" s="39"/>
      <c r="BP22" s="39"/>
      <c r="BQ22" s="39"/>
      <c r="BR22" s="39"/>
      <c r="BS22" s="39">
        <v>1.8</v>
      </c>
      <c r="BT22" s="39">
        <v>0.3</v>
      </c>
      <c r="BU22" s="64">
        <f>IF(COUNTA(A22)=1,IF(SUM(E22:BT22)=0,"ND",SUM(E22:BT22))," ")</f>
        <v>12.600000000000001</v>
      </c>
      <c r="BV22" s="73">
        <f>COUNTA(E22:BT22)</f>
        <v>10</v>
      </c>
      <c r="BW22" s="53">
        <v>380</v>
      </c>
      <c r="BX22" s="53">
        <v>16</v>
      </c>
      <c r="BY22" s="53">
        <v>760</v>
      </c>
      <c r="BZ22" s="53">
        <v>75</v>
      </c>
      <c r="CA22" s="53">
        <v>130</v>
      </c>
      <c r="CB22" s="53" t="s">
        <v>116</v>
      </c>
      <c r="CC22" s="53">
        <v>0.99</v>
      </c>
      <c r="CD22" s="5">
        <v>26</v>
      </c>
      <c r="CE22" s="5" t="s">
        <v>123</v>
      </c>
      <c r="CF22" s="5">
        <v>0.56</v>
      </c>
      <c r="CG22" s="5" t="s">
        <v>120</v>
      </c>
      <c r="CH22" s="5">
        <v>8.6</v>
      </c>
      <c r="CI22" s="5" t="s">
        <v>124</v>
      </c>
      <c r="CJ22" s="5">
        <v>1.7</v>
      </c>
      <c r="CK22" s="5" t="s">
        <v>112</v>
      </c>
      <c r="CL22" s="5">
        <v>25</v>
      </c>
      <c r="CM22" s="5">
        <v>0.03</v>
      </c>
      <c r="CN22" s="50">
        <v>7.6</v>
      </c>
      <c r="CO22" s="51">
        <v>5.9</v>
      </c>
      <c r="CP22" s="51">
        <v>906</v>
      </c>
      <c r="CQ22" s="50">
        <v>7.02</v>
      </c>
      <c r="CR22" s="3"/>
    </row>
    <row r="23" spans="1:96" ht="11.25">
      <c r="A23" s="22" t="s">
        <v>110</v>
      </c>
      <c r="B23" s="6">
        <v>36761</v>
      </c>
      <c r="C23" s="5"/>
      <c r="D23" s="6" t="s">
        <v>111</v>
      </c>
      <c r="E23" s="39"/>
      <c r="F23" s="39"/>
      <c r="G23" s="39">
        <v>2.8</v>
      </c>
      <c r="H23" s="39"/>
      <c r="I23" s="39"/>
      <c r="J23" s="39"/>
      <c r="K23" s="39"/>
      <c r="L23" s="39"/>
      <c r="M23" s="39"/>
      <c r="N23" s="39"/>
      <c r="O23" s="39"/>
      <c r="P23" s="39"/>
      <c r="Q23" s="39">
        <v>1.9</v>
      </c>
      <c r="R23" s="39"/>
      <c r="S23" s="39">
        <v>2.2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v>0.7</v>
      </c>
      <c r="AF23" s="39">
        <v>0.9</v>
      </c>
      <c r="AG23" s="39">
        <v>1</v>
      </c>
      <c r="AH23" s="39"/>
      <c r="AI23" s="39"/>
      <c r="AJ23" s="39">
        <v>0.8</v>
      </c>
      <c r="AK23" s="39">
        <v>0.3</v>
      </c>
      <c r="AL23" s="39">
        <v>1.6</v>
      </c>
      <c r="AM23" s="39">
        <v>0.4</v>
      </c>
      <c r="AN23" s="39"/>
      <c r="AO23" s="39"/>
      <c r="AP23" s="39"/>
      <c r="AQ23" s="39"/>
      <c r="AR23" s="39">
        <v>0.7</v>
      </c>
      <c r="AS23" s="39">
        <v>50</v>
      </c>
      <c r="AT23" s="39"/>
      <c r="AU23" s="39"/>
      <c r="AV23" s="39"/>
      <c r="AW23" s="39"/>
      <c r="AX23" s="39"/>
      <c r="AY23" s="39"/>
      <c r="AZ23" s="39"/>
      <c r="BA23" s="39">
        <v>0.9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>
        <v>0.1</v>
      </c>
      <c r="BL23" s="39"/>
      <c r="BM23" s="39"/>
      <c r="BN23" s="39"/>
      <c r="BO23" s="39"/>
      <c r="BP23" s="39"/>
      <c r="BQ23" s="39"/>
      <c r="BR23" s="39"/>
      <c r="BS23" s="39">
        <v>4.4</v>
      </c>
      <c r="BT23" s="39">
        <v>1</v>
      </c>
      <c r="BU23" s="64">
        <f>IF(COUNTA(A23)=1,IF(SUM(E23:BT23)=0,"ND",SUM(E23:BT23))," ")</f>
        <v>69.7</v>
      </c>
      <c r="BV23" s="73">
        <f>COUNTA(E23:BT23)</f>
        <v>16</v>
      </c>
      <c r="BW23" s="53">
        <v>650</v>
      </c>
      <c r="BX23" s="53">
        <v>58</v>
      </c>
      <c r="BY23" s="53">
        <v>950</v>
      </c>
      <c r="BZ23" s="53">
        <v>79</v>
      </c>
      <c r="CA23" s="53">
        <v>100</v>
      </c>
      <c r="CB23" s="53" t="s">
        <v>116</v>
      </c>
      <c r="CC23" s="53">
        <v>12</v>
      </c>
      <c r="CD23" s="5">
        <v>35</v>
      </c>
      <c r="CE23" s="5" t="s">
        <v>118</v>
      </c>
      <c r="CF23" s="5">
        <v>1.1</v>
      </c>
      <c r="CG23" s="5" t="s">
        <v>120</v>
      </c>
      <c r="CH23" s="5">
        <v>28</v>
      </c>
      <c r="CI23" s="5" t="s">
        <v>124</v>
      </c>
      <c r="CJ23" s="5">
        <v>1.2</v>
      </c>
      <c r="CK23" s="5" t="s">
        <v>112</v>
      </c>
      <c r="CL23" s="5">
        <v>30</v>
      </c>
      <c r="CM23" s="5" t="s">
        <v>137</v>
      </c>
      <c r="CN23" s="50"/>
      <c r="CO23" s="51"/>
      <c r="CP23" s="51"/>
      <c r="CQ23" s="50"/>
      <c r="CR23" s="3"/>
    </row>
    <row r="24" spans="1:96" ht="11.25">
      <c r="A24" s="22" t="s">
        <v>110</v>
      </c>
      <c r="B24" s="6">
        <v>36817</v>
      </c>
      <c r="C24" s="5"/>
      <c r="D24" s="6" t="s">
        <v>111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>
        <v>1.2</v>
      </c>
      <c r="AK24" s="39">
        <v>0.2</v>
      </c>
      <c r="AL24" s="39"/>
      <c r="AM24" s="39"/>
      <c r="AN24" s="39"/>
      <c r="AO24" s="39"/>
      <c r="AP24" s="39"/>
      <c r="AQ24" s="39"/>
      <c r="AR24" s="39"/>
      <c r="AS24" s="39">
        <v>3.1</v>
      </c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>
        <v>0.9</v>
      </c>
      <c r="BL24" s="39"/>
      <c r="BM24" s="39"/>
      <c r="BN24" s="39"/>
      <c r="BO24" s="39"/>
      <c r="BP24" s="39"/>
      <c r="BQ24" s="39"/>
      <c r="BR24" s="39"/>
      <c r="BS24" s="39">
        <v>0.8</v>
      </c>
      <c r="BT24" s="39"/>
      <c r="BU24" s="64">
        <f>IF(COUNTA(A24)=1,IF(SUM(E24:BT24)=0,"ND",SUM(E24:BT24))," ")</f>
        <v>6.2</v>
      </c>
      <c r="BV24" s="73">
        <f>COUNTA(E24:BT24)</f>
        <v>5</v>
      </c>
      <c r="BW24" s="53">
        <v>410</v>
      </c>
      <c r="BX24" s="53">
        <v>16</v>
      </c>
      <c r="BY24" s="53">
        <v>730</v>
      </c>
      <c r="BZ24" s="53">
        <v>60</v>
      </c>
      <c r="CA24" s="53">
        <v>110</v>
      </c>
      <c r="CB24" s="53" t="s">
        <v>116</v>
      </c>
      <c r="CC24" s="53">
        <v>0.94</v>
      </c>
      <c r="CD24" s="5">
        <v>27</v>
      </c>
      <c r="CE24" s="5" t="s">
        <v>118</v>
      </c>
      <c r="CF24" s="5" t="s">
        <v>119</v>
      </c>
      <c r="CG24" s="5" t="s">
        <v>120</v>
      </c>
      <c r="CH24" s="5">
        <v>6.5</v>
      </c>
      <c r="CI24" s="5" t="s">
        <v>121</v>
      </c>
      <c r="CJ24" s="5">
        <v>1.4</v>
      </c>
      <c r="CK24" s="5" t="s">
        <v>112</v>
      </c>
      <c r="CL24" s="5">
        <v>19</v>
      </c>
      <c r="CM24" s="5">
        <v>0.012</v>
      </c>
      <c r="CN24" s="50"/>
      <c r="CO24" s="51"/>
      <c r="CP24" s="51"/>
      <c r="CQ24" s="50"/>
      <c r="CR24" s="3"/>
    </row>
    <row r="25" spans="2:96" ht="11.25">
      <c r="B25" s="6"/>
      <c r="C25" s="5"/>
      <c r="D25" s="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64"/>
      <c r="BV25" s="73"/>
      <c r="BW25" s="53"/>
      <c r="BX25" s="53"/>
      <c r="BY25" s="53"/>
      <c r="BZ25" s="53"/>
      <c r="CA25" s="53"/>
      <c r="CB25" s="53"/>
      <c r="CC25" s="53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0"/>
      <c r="CO25" s="51"/>
      <c r="CP25" s="51"/>
      <c r="CQ25" s="50"/>
      <c r="CR25" s="3"/>
    </row>
    <row r="26" spans="2:81" ht="11.25">
      <c r="BU26" s="64" t="str">
        <f>IF(COUNTA(P26)=1,IF(SUM(R26:BS26)=0,"ND",SUM(R26:BS26))," ")</f>
        <v> </v>
      </c>
      <c r="BV26" s="73"/>
      <c r="BW26" s="53"/>
      <c r="BX26" s="53"/>
      <c r="BY26" s="53"/>
      <c r="BZ26" s="53"/>
      <c r="CA26" s="53"/>
      <c r="CB26" s="53"/>
      <c r="CC26" s="53"/>
    </row>
    <row r="27" spans="1:91" ht="11.25">
      <c r="A27" s="22" t="s">
        <v>117</v>
      </c>
      <c r="B27" s="23">
        <v>35257</v>
      </c>
      <c r="D27" s="22" t="s">
        <v>111</v>
      </c>
      <c r="G27" s="40">
        <v>5.5</v>
      </c>
      <c r="N27" s="40">
        <v>0.6</v>
      </c>
      <c r="S27" s="40">
        <v>5.2</v>
      </c>
      <c r="AE27" s="40">
        <v>0.4</v>
      </c>
      <c r="AG27" s="40">
        <v>7.6</v>
      </c>
      <c r="AH27" s="40">
        <v>0.2</v>
      </c>
      <c r="AJ27" s="40">
        <v>1.5</v>
      </c>
      <c r="AK27" s="40">
        <v>0.6</v>
      </c>
      <c r="AL27" s="40">
        <v>8.6</v>
      </c>
      <c r="AM27" s="40">
        <v>0.7</v>
      </c>
      <c r="AR27" s="40">
        <v>0.4</v>
      </c>
      <c r="AS27" s="40">
        <v>110</v>
      </c>
      <c r="AU27" s="40">
        <v>0.8</v>
      </c>
      <c r="AV27" s="40">
        <v>0.6</v>
      </c>
      <c r="AZ27" s="40">
        <v>2.6</v>
      </c>
      <c r="BG27" s="40">
        <v>140</v>
      </c>
      <c r="BH27" s="40">
        <v>0.3</v>
      </c>
      <c r="BK27" s="40">
        <v>0.3</v>
      </c>
      <c r="BP27" s="40">
        <v>0.7</v>
      </c>
      <c r="BS27" s="40">
        <v>5.8</v>
      </c>
      <c r="BT27" s="40">
        <v>1.7</v>
      </c>
      <c r="BU27" s="64">
        <f aca="true" t="shared" si="2" ref="BU27:BU36">IF(COUNTA(A27)=1,IF(SUM(E27:BT27)=0,"ND",SUM(E27:BT27))," ")</f>
        <v>294.1</v>
      </c>
      <c r="BV27" s="73">
        <f t="shared" si="1"/>
        <v>21</v>
      </c>
      <c r="BW27" s="53"/>
      <c r="BX27" s="53"/>
      <c r="BY27" s="53"/>
      <c r="BZ27" s="53"/>
      <c r="CA27" s="53"/>
      <c r="CB27" s="53"/>
      <c r="CC27" s="53"/>
      <c r="CD27" s="45">
        <v>31</v>
      </c>
      <c r="CE27" s="45">
        <v>0.33</v>
      </c>
      <c r="CF27" s="45">
        <v>0.62</v>
      </c>
      <c r="CG27" s="45" t="s">
        <v>114</v>
      </c>
      <c r="CH27" s="45">
        <v>21</v>
      </c>
      <c r="CI27" s="45" t="s">
        <v>114</v>
      </c>
      <c r="CJ27" s="45">
        <v>3.3</v>
      </c>
      <c r="CK27" s="45" t="s">
        <v>114</v>
      </c>
      <c r="CL27" s="45">
        <v>49</v>
      </c>
      <c r="CM27" s="45">
        <v>0.19</v>
      </c>
    </row>
    <row r="28" spans="1:91" ht="11.25">
      <c r="A28" s="22" t="s">
        <v>117</v>
      </c>
      <c r="B28" s="23">
        <v>35286</v>
      </c>
      <c r="D28" s="22" t="s">
        <v>111</v>
      </c>
      <c r="G28" s="40">
        <v>4.8</v>
      </c>
      <c r="M28" s="40">
        <v>0.6</v>
      </c>
      <c r="N28" s="40">
        <v>0.6</v>
      </c>
      <c r="Q28" s="40">
        <v>0.9</v>
      </c>
      <c r="S28" s="40">
        <v>4.5</v>
      </c>
      <c r="AE28" s="40">
        <v>0.4</v>
      </c>
      <c r="AG28" s="40">
        <v>8.3</v>
      </c>
      <c r="AH28" s="40">
        <v>0.4</v>
      </c>
      <c r="AJ28" s="40">
        <v>2.7</v>
      </c>
      <c r="AK28" s="40">
        <v>0.8</v>
      </c>
      <c r="AL28" s="40">
        <v>7.8</v>
      </c>
      <c r="AM28" s="40">
        <v>1.1</v>
      </c>
      <c r="AR28" s="40">
        <v>0.6</v>
      </c>
      <c r="AS28" s="40">
        <v>75</v>
      </c>
      <c r="AU28" s="40">
        <v>0.7</v>
      </c>
      <c r="AV28" s="40">
        <v>1.1</v>
      </c>
      <c r="AY28" s="40">
        <v>0.5</v>
      </c>
      <c r="BG28" s="40">
        <v>130</v>
      </c>
      <c r="BK28" s="40">
        <v>0.3</v>
      </c>
      <c r="BO28" s="40">
        <v>0.5</v>
      </c>
      <c r="BP28" s="40">
        <v>1.1</v>
      </c>
      <c r="BS28" s="40">
        <v>15</v>
      </c>
      <c r="BT28" s="40">
        <v>1.3</v>
      </c>
      <c r="BU28" s="64">
        <f t="shared" si="2"/>
        <v>259.00000000000006</v>
      </c>
      <c r="BV28" s="73">
        <f t="shared" si="1"/>
        <v>23</v>
      </c>
      <c r="BW28" s="53"/>
      <c r="BX28" s="53"/>
      <c r="BY28" s="53"/>
      <c r="BZ28" s="53"/>
      <c r="CA28" s="53"/>
      <c r="CB28" s="53"/>
      <c r="CC28" s="53"/>
      <c r="CD28" s="45">
        <v>44</v>
      </c>
      <c r="CE28" s="45">
        <v>2</v>
      </c>
      <c r="CF28" s="45">
        <v>9.2</v>
      </c>
      <c r="CG28" s="45" t="s">
        <v>114</v>
      </c>
      <c r="CH28" s="45">
        <v>17</v>
      </c>
      <c r="CI28" s="45">
        <v>4.1</v>
      </c>
      <c r="CJ28" s="45">
        <v>2.3</v>
      </c>
      <c r="CK28" s="45" t="s">
        <v>114</v>
      </c>
      <c r="CM28" s="45">
        <v>0.14</v>
      </c>
    </row>
    <row r="29" spans="1:95" ht="11.25">
      <c r="A29" s="22" t="s">
        <v>117</v>
      </c>
      <c r="B29" s="23">
        <v>35317</v>
      </c>
      <c r="D29" s="22" t="s">
        <v>111</v>
      </c>
      <c r="G29" s="40">
        <v>2.5</v>
      </c>
      <c r="M29" s="40">
        <v>0.5</v>
      </c>
      <c r="Q29" s="40">
        <v>0.5</v>
      </c>
      <c r="S29" s="40">
        <v>2.7</v>
      </c>
      <c r="AE29" s="40">
        <v>0.2</v>
      </c>
      <c r="AF29" s="40">
        <v>6.7</v>
      </c>
      <c r="AG29" s="40">
        <v>6.4</v>
      </c>
      <c r="AJ29" s="40">
        <v>2.4</v>
      </c>
      <c r="AK29" s="40">
        <v>0.2</v>
      </c>
      <c r="AL29" s="40">
        <v>5</v>
      </c>
      <c r="AM29" s="40">
        <v>0.4</v>
      </c>
      <c r="AR29" s="40">
        <v>0.2</v>
      </c>
      <c r="AS29" s="40">
        <v>68</v>
      </c>
      <c r="AZ29" s="40">
        <v>2</v>
      </c>
      <c r="BG29" s="40">
        <v>120</v>
      </c>
      <c r="BK29" s="40">
        <v>0.2</v>
      </c>
      <c r="BS29" s="40">
        <v>4.3</v>
      </c>
      <c r="BT29" s="40">
        <v>1.1</v>
      </c>
      <c r="BU29" s="64">
        <f t="shared" si="2"/>
        <v>223.29999999999998</v>
      </c>
      <c r="BV29" s="73">
        <f t="shared" si="1"/>
        <v>18</v>
      </c>
      <c r="BW29" s="53"/>
      <c r="BX29" s="53"/>
      <c r="BY29" s="53"/>
      <c r="BZ29" s="53"/>
      <c r="CA29" s="53"/>
      <c r="CB29" s="53"/>
      <c r="CC29" s="53"/>
      <c r="CD29" s="45">
        <v>26</v>
      </c>
      <c r="CE29" s="45">
        <v>0.8</v>
      </c>
      <c r="CF29" s="45">
        <v>0.78</v>
      </c>
      <c r="CG29" s="45" t="s">
        <v>114</v>
      </c>
      <c r="CH29" s="45">
        <v>15</v>
      </c>
      <c r="CI29" s="45" t="s">
        <v>114</v>
      </c>
      <c r="CJ29" s="45">
        <v>2.3</v>
      </c>
      <c r="CK29" s="45" t="s">
        <v>114</v>
      </c>
      <c r="CL29" s="45">
        <v>41</v>
      </c>
      <c r="CM29" s="45">
        <v>0.64</v>
      </c>
      <c r="CQ29" s="49">
        <v>6.55</v>
      </c>
    </row>
    <row r="30" spans="1:96" ht="11.25">
      <c r="A30" s="22" t="s">
        <v>117</v>
      </c>
      <c r="B30" s="23">
        <v>35538</v>
      </c>
      <c r="D30" s="22" t="s">
        <v>111</v>
      </c>
      <c r="G30" s="40">
        <v>3.1</v>
      </c>
      <c r="Q30" s="40">
        <v>0.6</v>
      </c>
      <c r="S30" s="40">
        <v>6.2</v>
      </c>
      <c r="AE30" s="40">
        <v>0.3</v>
      </c>
      <c r="AG30" s="40">
        <v>12</v>
      </c>
      <c r="AH30" s="40">
        <v>0.3</v>
      </c>
      <c r="AJ30" s="40">
        <v>3.1</v>
      </c>
      <c r="AL30" s="40">
        <v>19</v>
      </c>
      <c r="AM30" s="40">
        <v>0.4</v>
      </c>
      <c r="AR30" s="40">
        <v>0.2</v>
      </c>
      <c r="AS30" s="40">
        <v>64</v>
      </c>
      <c r="AU30" s="40">
        <v>0.5</v>
      </c>
      <c r="AY30" s="40">
        <v>0.6</v>
      </c>
      <c r="AZ30" s="40">
        <v>2.2</v>
      </c>
      <c r="BG30" s="40">
        <v>100</v>
      </c>
      <c r="BK30" s="40">
        <v>0.3</v>
      </c>
      <c r="BS30" s="40">
        <v>7.7</v>
      </c>
      <c r="BT30" s="40">
        <v>1.3</v>
      </c>
      <c r="BU30" s="64">
        <f t="shared" si="2"/>
        <v>221.8</v>
      </c>
      <c r="BV30" s="73">
        <f t="shared" si="1"/>
        <v>18</v>
      </c>
      <c r="BW30" s="53"/>
      <c r="BX30" s="53"/>
      <c r="BY30" s="53"/>
      <c r="BZ30" s="53"/>
      <c r="CA30" s="53"/>
      <c r="CB30" s="53"/>
      <c r="CC30" s="53"/>
      <c r="CD30" s="45">
        <v>23</v>
      </c>
      <c r="CE30" s="45">
        <v>0.13</v>
      </c>
      <c r="CF30" s="45" t="s">
        <v>114</v>
      </c>
      <c r="CG30" s="45" t="s">
        <v>114</v>
      </c>
      <c r="CH30" s="45">
        <v>11</v>
      </c>
      <c r="CI30" s="45">
        <v>3</v>
      </c>
      <c r="CJ30" s="45">
        <v>1.6</v>
      </c>
      <c r="CK30" s="45" t="s">
        <v>114</v>
      </c>
      <c r="CL30" s="45">
        <v>20</v>
      </c>
      <c r="CM30" s="45">
        <v>0.25</v>
      </c>
      <c r="CN30" s="50">
        <v>6</v>
      </c>
      <c r="CO30" s="51">
        <v>0.3</v>
      </c>
      <c r="CP30" s="51">
        <v>1444</v>
      </c>
      <c r="CQ30" s="50">
        <v>6.93</v>
      </c>
      <c r="CR30" s="50"/>
    </row>
    <row r="31" spans="1:96" ht="11.25">
      <c r="A31" s="22" t="s">
        <v>117</v>
      </c>
      <c r="B31" s="23">
        <v>35632</v>
      </c>
      <c r="D31" s="22" t="s">
        <v>111</v>
      </c>
      <c r="G31" s="40">
        <v>1.3</v>
      </c>
      <c r="S31" s="40">
        <v>3.9</v>
      </c>
      <c r="AF31" s="40">
        <v>8.5</v>
      </c>
      <c r="AG31" s="40">
        <v>11</v>
      </c>
      <c r="AH31" s="40">
        <v>0.4</v>
      </c>
      <c r="AJ31" s="40">
        <v>4.9</v>
      </c>
      <c r="AL31" s="40">
        <v>8.7</v>
      </c>
      <c r="AM31" s="40">
        <v>0.3</v>
      </c>
      <c r="AS31" s="40">
        <v>47</v>
      </c>
      <c r="BG31" s="40">
        <v>31</v>
      </c>
      <c r="BK31" s="40">
        <v>0.2</v>
      </c>
      <c r="BS31" s="40">
        <v>6.1</v>
      </c>
      <c r="BU31" s="64">
        <f t="shared" si="2"/>
        <v>123.3</v>
      </c>
      <c r="BV31" s="73">
        <f t="shared" si="1"/>
        <v>12</v>
      </c>
      <c r="BW31" s="53"/>
      <c r="BX31" s="53"/>
      <c r="BY31" s="53"/>
      <c r="BZ31" s="53"/>
      <c r="CA31" s="53"/>
      <c r="CB31" s="53"/>
      <c r="CC31" s="53"/>
      <c r="CD31" s="45">
        <v>20</v>
      </c>
      <c r="CE31" s="45">
        <v>0.24</v>
      </c>
      <c r="CF31" s="45" t="s">
        <v>114</v>
      </c>
      <c r="CG31" s="45" t="s">
        <v>114</v>
      </c>
      <c r="CH31" s="45">
        <v>9</v>
      </c>
      <c r="CI31" s="45">
        <v>2.7</v>
      </c>
      <c r="CJ31" s="45">
        <v>1.6</v>
      </c>
      <c r="CK31" s="45" t="s">
        <v>114</v>
      </c>
      <c r="CL31" s="45" t="s">
        <v>115</v>
      </c>
      <c r="CM31" s="45">
        <v>0.38</v>
      </c>
      <c r="CN31" s="50">
        <v>4.8</v>
      </c>
      <c r="CO31" s="51">
        <v>1.3</v>
      </c>
      <c r="CP31" s="51">
        <v>1214</v>
      </c>
      <c r="CQ31" s="50">
        <v>6.74</v>
      </c>
      <c r="CR31" s="50"/>
    </row>
    <row r="32" spans="1:96" ht="11.25">
      <c r="A32" s="22" t="s">
        <v>117</v>
      </c>
      <c r="B32" s="23">
        <v>35704</v>
      </c>
      <c r="D32" s="22" t="s">
        <v>111</v>
      </c>
      <c r="G32" s="40">
        <v>3</v>
      </c>
      <c r="M32" s="40">
        <v>1.1</v>
      </c>
      <c r="Q32" s="40">
        <v>0.7</v>
      </c>
      <c r="S32" s="40">
        <v>2.5</v>
      </c>
      <c r="U32" s="40">
        <v>8.6</v>
      </c>
      <c r="AG32" s="40">
        <v>5.7</v>
      </c>
      <c r="AJ32" s="40">
        <v>2.2</v>
      </c>
      <c r="AK32" s="40">
        <v>0.4</v>
      </c>
      <c r="AL32" s="40">
        <v>4.4</v>
      </c>
      <c r="AM32" s="40">
        <v>0.3</v>
      </c>
      <c r="AR32" s="40">
        <v>0.2</v>
      </c>
      <c r="AS32" s="40">
        <v>68</v>
      </c>
      <c r="AZ32" s="40">
        <v>2.2</v>
      </c>
      <c r="BG32" s="40">
        <v>41</v>
      </c>
      <c r="BS32" s="40">
        <v>3.7</v>
      </c>
      <c r="BT32" s="40">
        <v>0.4</v>
      </c>
      <c r="BU32" s="64">
        <f t="shared" si="2"/>
        <v>144.4</v>
      </c>
      <c r="BV32" s="73">
        <f t="shared" si="1"/>
        <v>16</v>
      </c>
      <c r="BW32" s="53"/>
      <c r="BX32" s="53"/>
      <c r="BY32" s="53"/>
      <c r="BZ32" s="53"/>
      <c r="CA32" s="53"/>
      <c r="CB32" s="53" t="s">
        <v>114</v>
      </c>
      <c r="CC32" s="53">
        <v>7.87</v>
      </c>
      <c r="CD32" s="45">
        <v>27</v>
      </c>
      <c r="CE32" s="45" t="s">
        <v>114</v>
      </c>
      <c r="CF32" s="45" t="s">
        <v>114</v>
      </c>
      <c r="CG32" s="45" t="s">
        <v>114</v>
      </c>
      <c r="CH32" s="45">
        <v>16</v>
      </c>
      <c r="CI32" s="45">
        <v>1</v>
      </c>
      <c r="CJ32" s="45">
        <v>2.6</v>
      </c>
      <c r="CK32" s="45" t="s">
        <v>114</v>
      </c>
      <c r="CL32" s="45">
        <v>32</v>
      </c>
      <c r="CM32" s="45" t="s">
        <v>114</v>
      </c>
      <c r="CN32" s="50">
        <v>11.2</v>
      </c>
      <c r="CO32" s="51" t="s">
        <v>115</v>
      </c>
      <c r="CP32" s="51">
        <v>1540</v>
      </c>
      <c r="CQ32" s="50">
        <v>6.98</v>
      </c>
      <c r="CR32" s="50"/>
    </row>
    <row r="33" spans="1:96" ht="11.25">
      <c r="A33" s="22" t="s">
        <v>117</v>
      </c>
      <c r="B33" s="23">
        <v>35906</v>
      </c>
      <c r="D33" s="22" t="s">
        <v>111</v>
      </c>
      <c r="G33" s="40">
        <v>2.9</v>
      </c>
      <c r="Q33" s="40">
        <v>0.7</v>
      </c>
      <c r="S33" s="40">
        <v>3</v>
      </c>
      <c r="U33" s="40">
        <v>14</v>
      </c>
      <c r="AG33" s="40">
        <v>8.7</v>
      </c>
      <c r="AH33" s="40">
        <v>0.2</v>
      </c>
      <c r="AJ33" s="40">
        <v>2.2</v>
      </c>
      <c r="AK33" s="40">
        <v>0.4</v>
      </c>
      <c r="AL33" s="40">
        <v>6.6</v>
      </c>
      <c r="AM33" s="40">
        <v>0.3</v>
      </c>
      <c r="AS33" s="40">
        <v>69</v>
      </c>
      <c r="AZ33" s="40">
        <v>2.5</v>
      </c>
      <c r="BG33" s="40">
        <v>84</v>
      </c>
      <c r="BK33" s="40">
        <v>0.2</v>
      </c>
      <c r="BS33" s="40">
        <v>2.5</v>
      </c>
      <c r="BU33" s="64">
        <f t="shared" si="2"/>
        <v>197.2</v>
      </c>
      <c r="BV33" s="73">
        <f t="shared" si="1"/>
        <v>15</v>
      </c>
      <c r="BW33" s="53">
        <v>600</v>
      </c>
      <c r="BX33" s="53">
        <v>41</v>
      </c>
      <c r="BY33" s="53">
        <v>840</v>
      </c>
      <c r="BZ33" s="53">
        <v>110</v>
      </c>
      <c r="CA33" s="53">
        <v>41</v>
      </c>
      <c r="CB33" s="53" t="s">
        <v>114</v>
      </c>
      <c r="CC33" s="53">
        <v>8.74</v>
      </c>
      <c r="CD33" s="45">
        <v>35</v>
      </c>
      <c r="CE33" s="45">
        <v>0.15</v>
      </c>
      <c r="CF33" s="45">
        <v>0.51</v>
      </c>
      <c r="CG33" s="45">
        <v>26</v>
      </c>
      <c r="CH33" s="45">
        <v>18</v>
      </c>
      <c r="CI33" s="45">
        <v>1.9</v>
      </c>
      <c r="CJ33" s="45">
        <v>2.4</v>
      </c>
      <c r="CK33" s="45" t="s">
        <v>114</v>
      </c>
      <c r="CL33" s="45">
        <v>35</v>
      </c>
      <c r="CM33" s="45">
        <v>0.14</v>
      </c>
      <c r="CN33" s="50"/>
      <c r="CO33" s="51"/>
      <c r="CP33" s="51"/>
      <c r="CQ33" s="50"/>
      <c r="CR33" s="50"/>
    </row>
    <row r="34" spans="1:96" ht="11.25">
      <c r="A34" s="22" t="s">
        <v>117</v>
      </c>
      <c r="B34" s="23">
        <v>35996</v>
      </c>
      <c r="D34" s="22" t="s">
        <v>111</v>
      </c>
      <c r="G34" s="40">
        <v>1.9</v>
      </c>
      <c r="Q34" s="40">
        <v>0.5</v>
      </c>
      <c r="S34" s="40">
        <v>2.5</v>
      </c>
      <c r="U34" s="40">
        <v>18</v>
      </c>
      <c r="AG34" s="40">
        <v>8.5</v>
      </c>
      <c r="AJ34" s="40">
        <v>3.9</v>
      </c>
      <c r="AK34" s="40">
        <v>0.3</v>
      </c>
      <c r="AL34" s="40">
        <v>5.7</v>
      </c>
      <c r="AM34" s="40">
        <v>0.3</v>
      </c>
      <c r="AR34" s="40">
        <v>0.3</v>
      </c>
      <c r="AS34" s="40">
        <v>59</v>
      </c>
      <c r="BG34" s="40">
        <v>13</v>
      </c>
      <c r="BK34" s="40">
        <v>0.2</v>
      </c>
      <c r="BS34" s="40">
        <v>3.8</v>
      </c>
      <c r="BT34" s="40">
        <v>0.3</v>
      </c>
      <c r="BU34" s="64">
        <f t="shared" si="2"/>
        <v>118.19999999999999</v>
      </c>
      <c r="BV34" s="73">
        <f t="shared" si="1"/>
        <v>15</v>
      </c>
      <c r="BW34" s="53">
        <v>600</v>
      </c>
      <c r="BX34" s="53">
        <v>34</v>
      </c>
      <c r="BY34" s="53">
        <v>770</v>
      </c>
      <c r="BZ34" s="53">
        <v>75</v>
      </c>
      <c r="CA34" s="53">
        <v>34</v>
      </c>
      <c r="CB34" s="53">
        <v>0.05</v>
      </c>
      <c r="CC34" s="53">
        <v>9.13</v>
      </c>
      <c r="CD34" s="45">
        <v>31</v>
      </c>
      <c r="CE34" s="45" t="s">
        <v>114</v>
      </c>
      <c r="CF34" s="45">
        <v>0.69</v>
      </c>
      <c r="CG34" s="45">
        <v>1</v>
      </c>
      <c r="CH34" s="45">
        <v>15</v>
      </c>
      <c r="CI34" s="45" t="s">
        <v>114</v>
      </c>
      <c r="CJ34" s="45">
        <v>2</v>
      </c>
      <c r="CK34" s="45" t="s">
        <v>114</v>
      </c>
      <c r="CL34" s="45">
        <v>18</v>
      </c>
      <c r="CM34" s="45">
        <v>0.043</v>
      </c>
      <c r="CN34" s="50">
        <v>2.7</v>
      </c>
      <c r="CO34" s="51" t="s">
        <v>115</v>
      </c>
      <c r="CP34" s="51">
        <v>1430</v>
      </c>
      <c r="CQ34" s="50">
        <v>6.86</v>
      </c>
      <c r="CR34" s="50"/>
    </row>
    <row r="35" spans="1:96" ht="11.25">
      <c r="A35" s="22" t="s">
        <v>117</v>
      </c>
      <c r="B35" s="23">
        <v>36103</v>
      </c>
      <c r="D35" s="22" t="s">
        <v>111</v>
      </c>
      <c r="G35" s="40">
        <v>1.3</v>
      </c>
      <c r="Q35" s="40">
        <v>0.5</v>
      </c>
      <c r="S35" s="40">
        <v>0.9</v>
      </c>
      <c r="U35" s="40">
        <v>5</v>
      </c>
      <c r="AF35" s="40">
        <v>4.6</v>
      </c>
      <c r="AG35" s="40">
        <v>2.3</v>
      </c>
      <c r="AJ35" s="40">
        <v>0.8</v>
      </c>
      <c r="AL35" s="40">
        <v>2.6</v>
      </c>
      <c r="AM35" s="40">
        <v>0.2</v>
      </c>
      <c r="AR35" s="40">
        <v>0.3</v>
      </c>
      <c r="AS35" s="40">
        <v>43</v>
      </c>
      <c r="BG35" s="40">
        <v>11</v>
      </c>
      <c r="BK35" s="40">
        <v>0.1</v>
      </c>
      <c r="BS35" s="40">
        <v>1.4</v>
      </c>
      <c r="BU35" s="64">
        <f t="shared" si="2"/>
        <v>74</v>
      </c>
      <c r="BV35" s="73">
        <f t="shared" si="1"/>
        <v>14</v>
      </c>
      <c r="BW35" s="53">
        <v>520</v>
      </c>
      <c r="BX35" s="53">
        <v>24</v>
      </c>
      <c r="BY35" s="53">
        <v>630</v>
      </c>
      <c r="BZ35" s="53">
        <v>47</v>
      </c>
      <c r="CA35" s="53">
        <v>29</v>
      </c>
      <c r="CB35" s="53" t="s">
        <v>114</v>
      </c>
      <c r="CC35" s="53">
        <v>7.27</v>
      </c>
      <c r="CD35" s="45">
        <v>42</v>
      </c>
      <c r="CE35" s="45" t="s">
        <v>114</v>
      </c>
      <c r="CF35" s="45">
        <v>1.8</v>
      </c>
      <c r="CG35" s="45" t="s">
        <v>114</v>
      </c>
      <c r="CH35" s="45">
        <v>17</v>
      </c>
      <c r="CI35" s="45">
        <v>1.4</v>
      </c>
      <c r="CJ35" s="45">
        <v>1.5</v>
      </c>
      <c r="CK35" s="45" t="s">
        <v>114</v>
      </c>
      <c r="CL35" s="45">
        <v>59</v>
      </c>
      <c r="CM35" s="45">
        <v>2.1</v>
      </c>
      <c r="CN35" s="50">
        <v>3.4</v>
      </c>
      <c r="CO35" s="52" t="s">
        <v>115</v>
      </c>
      <c r="CP35" s="51">
        <v>966</v>
      </c>
      <c r="CQ35" s="50">
        <v>6.66</v>
      </c>
      <c r="CR35" s="50"/>
    </row>
    <row r="36" spans="1:91" ht="11.25">
      <c r="A36" s="22" t="s">
        <v>117</v>
      </c>
      <c r="B36" s="23">
        <v>36280</v>
      </c>
      <c r="D36" s="22" t="s">
        <v>111</v>
      </c>
      <c r="G36" s="40">
        <v>1.5</v>
      </c>
      <c r="Q36" s="40">
        <v>0.5</v>
      </c>
      <c r="S36" s="40">
        <v>2.9</v>
      </c>
      <c r="AE36" s="40">
        <v>0.2</v>
      </c>
      <c r="AG36" s="40">
        <v>4.7</v>
      </c>
      <c r="AH36" s="40">
        <v>0.2</v>
      </c>
      <c r="AJ36" s="40">
        <v>1.1</v>
      </c>
      <c r="AK36" s="40">
        <v>0.2</v>
      </c>
      <c r="AL36" s="40">
        <v>6.7</v>
      </c>
      <c r="AM36" s="40">
        <v>0.2</v>
      </c>
      <c r="AS36" s="40">
        <v>61</v>
      </c>
      <c r="BG36" s="40">
        <v>39</v>
      </c>
      <c r="BH36" s="40">
        <v>0.2</v>
      </c>
      <c r="BS36" s="40">
        <v>2.2</v>
      </c>
      <c r="BU36" s="64">
        <f t="shared" si="2"/>
        <v>120.60000000000001</v>
      </c>
      <c r="BV36" s="73">
        <f t="shared" si="1"/>
        <v>14</v>
      </c>
      <c r="BW36" s="53">
        <v>590</v>
      </c>
      <c r="BX36" s="53">
        <v>50</v>
      </c>
      <c r="BY36" s="53">
        <v>720</v>
      </c>
      <c r="BZ36" s="53">
        <v>74</v>
      </c>
      <c r="CA36" s="53">
        <v>34</v>
      </c>
      <c r="CB36" s="53">
        <v>0.06</v>
      </c>
      <c r="CC36" s="53">
        <v>10.3</v>
      </c>
      <c r="CD36" s="45">
        <v>32</v>
      </c>
      <c r="CE36" s="45" t="s">
        <v>118</v>
      </c>
      <c r="CF36" s="45" t="s">
        <v>119</v>
      </c>
      <c r="CG36" s="45" t="s">
        <v>120</v>
      </c>
      <c r="CH36" s="45">
        <v>15</v>
      </c>
      <c r="CI36" s="45" t="s">
        <v>121</v>
      </c>
      <c r="CJ36" s="45">
        <v>1.7</v>
      </c>
      <c r="CK36" s="45" t="s">
        <v>112</v>
      </c>
      <c r="CL36" s="45">
        <v>18</v>
      </c>
      <c r="CM36" s="45">
        <v>11</v>
      </c>
    </row>
    <row r="37" spans="1:95" ht="11.25">
      <c r="A37" s="22" t="s">
        <v>117</v>
      </c>
      <c r="B37" s="23">
        <v>36362</v>
      </c>
      <c r="D37" s="22" t="s">
        <v>111</v>
      </c>
      <c r="G37" s="40">
        <v>1</v>
      </c>
      <c r="Q37" s="40">
        <v>0.3</v>
      </c>
      <c r="S37" s="40">
        <v>1.7</v>
      </c>
      <c r="AG37" s="40">
        <v>4.5</v>
      </c>
      <c r="AH37" s="40">
        <v>0.2</v>
      </c>
      <c r="AJ37" s="40">
        <v>1.2</v>
      </c>
      <c r="AK37" s="40">
        <v>0.2</v>
      </c>
      <c r="AL37" s="40">
        <v>3.3</v>
      </c>
      <c r="AS37" s="40">
        <v>41</v>
      </c>
      <c r="BK37" s="40">
        <v>0.1</v>
      </c>
      <c r="BS37" s="40">
        <v>1.4</v>
      </c>
      <c r="BU37" s="64">
        <f>IF(COUNTA(A37)=1,IF(SUM(E37:BT37)=0,"ND",SUM(E37:BT37))," ")</f>
        <v>54.9</v>
      </c>
      <c r="BV37" s="73">
        <f>COUNTA(E37:BT37)</f>
        <v>11</v>
      </c>
      <c r="BW37" s="53">
        <v>560</v>
      </c>
      <c r="BX37" s="53">
        <v>29</v>
      </c>
      <c r="BY37" s="53">
        <v>670</v>
      </c>
      <c r="BZ37" s="53">
        <v>63</v>
      </c>
      <c r="CA37" s="53">
        <v>36</v>
      </c>
      <c r="CB37" s="53" t="s">
        <v>116</v>
      </c>
      <c r="CC37" s="53">
        <v>10</v>
      </c>
      <c r="CD37" s="45">
        <v>22</v>
      </c>
      <c r="CE37" s="45" t="s">
        <v>123</v>
      </c>
      <c r="CF37" s="45" t="s">
        <v>136</v>
      </c>
      <c r="CG37" s="45" t="s">
        <v>120</v>
      </c>
      <c r="CH37" s="45">
        <v>14</v>
      </c>
      <c r="CI37" s="45" t="s">
        <v>124</v>
      </c>
      <c r="CJ37" s="45">
        <v>1.7</v>
      </c>
      <c r="CK37" s="45" t="s">
        <v>112</v>
      </c>
      <c r="CL37" s="45">
        <v>16</v>
      </c>
      <c r="CM37" s="45">
        <v>0.015</v>
      </c>
      <c r="CN37">
        <v>5</v>
      </c>
      <c r="CO37">
        <v>1.1</v>
      </c>
      <c r="CP37">
        <v>943</v>
      </c>
      <c r="CQ37" s="49">
        <v>7.21</v>
      </c>
    </row>
    <row r="38" spans="1:95" ht="11.25">
      <c r="A38" s="22" t="s">
        <v>117</v>
      </c>
      <c r="B38" s="23">
        <v>36453</v>
      </c>
      <c r="D38" s="22" t="s">
        <v>111</v>
      </c>
      <c r="G38" s="40">
        <v>1.6</v>
      </c>
      <c r="Q38" s="40">
        <v>0.7</v>
      </c>
      <c r="AE38" s="40">
        <v>0.3</v>
      </c>
      <c r="AG38" s="40">
        <v>8.5</v>
      </c>
      <c r="AH38" s="40">
        <v>0.3</v>
      </c>
      <c r="AJ38" s="40">
        <v>2.6</v>
      </c>
      <c r="AL38" s="40">
        <v>6.6</v>
      </c>
      <c r="AM38" s="40">
        <v>0.3</v>
      </c>
      <c r="AS38" s="40">
        <v>44</v>
      </c>
      <c r="BK38" s="40">
        <v>0.2</v>
      </c>
      <c r="BS38" s="40">
        <v>2.6</v>
      </c>
      <c r="BU38" s="64">
        <f>IF(COUNTA(A54)=1,IF(SUM(E38:BT38)=0,"ND",SUM(E38:BT38))," ")</f>
        <v>67.7</v>
      </c>
      <c r="BV38" s="73">
        <f>COUNTA(E38:BT38)</f>
        <v>11</v>
      </c>
      <c r="BW38" s="53">
        <v>530</v>
      </c>
      <c r="BX38" s="53">
        <v>33</v>
      </c>
      <c r="BY38" s="53">
        <v>670</v>
      </c>
      <c r="BZ38" s="53">
        <v>53</v>
      </c>
      <c r="CA38" s="53">
        <v>32</v>
      </c>
      <c r="CB38" s="53" t="s">
        <v>116</v>
      </c>
      <c r="CC38" s="53">
        <v>9.62</v>
      </c>
      <c r="CD38" s="45">
        <v>28</v>
      </c>
      <c r="CE38" s="45" t="s">
        <v>123</v>
      </c>
      <c r="CF38" s="45" t="s">
        <v>136</v>
      </c>
      <c r="CG38" s="45" t="s">
        <v>120</v>
      </c>
      <c r="CH38" s="45">
        <v>16</v>
      </c>
      <c r="CI38" s="45" t="s">
        <v>124</v>
      </c>
      <c r="CJ38" s="45">
        <v>1.6</v>
      </c>
      <c r="CK38" s="45" t="s">
        <v>112</v>
      </c>
      <c r="CL38" s="45">
        <v>11</v>
      </c>
      <c r="CM38" s="45" t="s">
        <v>137</v>
      </c>
      <c r="CN38">
        <v>3.7</v>
      </c>
      <c r="CO38">
        <v>9.4</v>
      </c>
      <c r="CP38">
        <v>1138</v>
      </c>
      <c r="CQ38" s="49">
        <v>7.11</v>
      </c>
    </row>
    <row r="39" spans="1:95" ht="11.25">
      <c r="A39" s="22" t="s">
        <v>117</v>
      </c>
      <c r="B39" s="23">
        <v>36669</v>
      </c>
      <c r="D39" s="22" t="s">
        <v>111</v>
      </c>
      <c r="G39" s="40">
        <v>1.1</v>
      </c>
      <c r="Q39" s="40">
        <v>0.5</v>
      </c>
      <c r="S39" s="40">
        <v>3.4</v>
      </c>
      <c r="AG39" s="40">
        <v>6.6</v>
      </c>
      <c r="AH39" s="40">
        <v>0.2</v>
      </c>
      <c r="AJ39" s="40">
        <v>2.1</v>
      </c>
      <c r="AK39" s="40">
        <v>0.3</v>
      </c>
      <c r="AL39" s="40">
        <v>5.7</v>
      </c>
      <c r="AM39" s="40">
        <v>0.2</v>
      </c>
      <c r="AS39" s="40">
        <v>50</v>
      </c>
      <c r="BG39" s="40">
        <v>13</v>
      </c>
      <c r="BK39" s="40">
        <v>0.1</v>
      </c>
      <c r="BS39" s="40">
        <v>2.7</v>
      </c>
      <c r="BU39" s="64">
        <f>IF(COUNTA(A55)=1,IF(SUM(E39:BT39)=0,"ND",SUM(E39:BT39))," ")</f>
        <v>85.89999999999999</v>
      </c>
      <c r="BV39" s="73">
        <f>COUNTA(E39:BT39)</f>
        <v>13</v>
      </c>
      <c r="BW39" s="53">
        <v>530</v>
      </c>
      <c r="BX39" s="53">
        <v>30</v>
      </c>
      <c r="BY39" s="53">
        <v>670</v>
      </c>
      <c r="BZ39" s="53">
        <v>51</v>
      </c>
      <c r="CA39" s="53">
        <v>33</v>
      </c>
      <c r="CB39" s="53" t="s">
        <v>116</v>
      </c>
      <c r="CC39" s="53">
        <v>7.81</v>
      </c>
      <c r="CD39" s="45">
        <v>27</v>
      </c>
      <c r="CE39" s="45" t="s">
        <v>123</v>
      </c>
      <c r="CF39" s="45">
        <v>0.94</v>
      </c>
      <c r="CG39" s="45">
        <v>37</v>
      </c>
      <c r="CH39" s="45">
        <v>14</v>
      </c>
      <c r="CI39" s="45">
        <v>2.8</v>
      </c>
      <c r="CJ39" s="45">
        <v>1.5</v>
      </c>
      <c r="CK39" s="45" t="s">
        <v>112</v>
      </c>
      <c r="CL39" s="45">
        <v>37</v>
      </c>
      <c r="CM39" s="45">
        <v>0.2</v>
      </c>
      <c r="CN39">
        <v>4.2</v>
      </c>
      <c r="CO39">
        <v>3.9</v>
      </c>
      <c r="CP39">
        <v>879</v>
      </c>
      <c r="CQ39" s="49">
        <v>6.92</v>
      </c>
    </row>
    <row r="40" spans="1:91" ht="11.25">
      <c r="A40" s="22" t="s">
        <v>117</v>
      </c>
      <c r="B40" s="23">
        <v>36761</v>
      </c>
      <c r="D40" s="22" t="s">
        <v>111</v>
      </c>
      <c r="G40" s="40">
        <v>0.9</v>
      </c>
      <c r="Q40" s="40">
        <v>0.3</v>
      </c>
      <c r="S40" s="40">
        <v>3.6</v>
      </c>
      <c r="AF40" s="40">
        <v>0.6</v>
      </c>
      <c r="AG40" s="40">
        <v>6.7</v>
      </c>
      <c r="AH40" s="40">
        <v>0.3</v>
      </c>
      <c r="AJ40" s="40">
        <v>3.4</v>
      </c>
      <c r="AK40" s="40">
        <v>0.3</v>
      </c>
      <c r="AL40" s="40">
        <v>7.3</v>
      </c>
      <c r="AM40" s="40">
        <v>0.2</v>
      </c>
      <c r="AS40" s="40">
        <v>45</v>
      </c>
      <c r="BK40" s="40">
        <v>0.2</v>
      </c>
      <c r="BS40" s="40">
        <v>3</v>
      </c>
      <c r="BU40" s="64">
        <f>IF(COUNTA(A40)=1,IF(SUM(E40:BT40)=0,"ND",SUM(E40:BT40))," ")</f>
        <v>71.8</v>
      </c>
      <c r="BV40" s="73">
        <f>COUNTA(E40:BT40)</f>
        <v>13</v>
      </c>
      <c r="BW40" s="53">
        <v>580</v>
      </c>
      <c r="BX40" s="53">
        <v>32</v>
      </c>
      <c r="BY40" s="53">
        <v>700</v>
      </c>
      <c r="BZ40" s="53">
        <v>50</v>
      </c>
      <c r="CA40" s="53">
        <v>34</v>
      </c>
      <c r="CB40" s="53" t="s">
        <v>116</v>
      </c>
      <c r="CC40" s="53">
        <v>5.44</v>
      </c>
      <c r="CD40" s="45">
        <v>24</v>
      </c>
      <c r="CE40" s="45" t="s">
        <v>118</v>
      </c>
      <c r="CF40" s="45" t="s">
        <v>119</v>
      </c>
      <c r="CG40" s="45">
        <v>45</v>
      </c>
      <c r="CH40" s="45">
        <v>14</v>
      </c>
      <c r="CI40" s="45">
        <v>2.5</v>
      </c>
      <c r="CJ40" s="45">
        <v>1.5</v>
      </c>
      <c r="CK40" s="45" t="s">
        <v>112</v>
      </c>
      <c r="CL40" s="45">
        <v>22</v>
      </c>
      <c r="CM40" s="45">
        <v>0.043</v>
      </c>
    </row>
    <row r="41" spans="1:91" ht="11.25">
      <c r="A41" s="22" t="s">
        <v>117</v>
      </c>
      <c r="B41" s="23">
        <v>36817</v>
      </c>
      <c r="D41" s="22" t="s">
        <v>111</v>
      </c>
      <c r="G41" s="40">
        <v>0.9</v>
      </c>
      <c r="Q41" s="40">
        <v>0.5</v>
      </c>
      <c r="S41" s="40">
        <v>3.9</v>
      </c>
      <c r="AF41" s="40">
        <v>0.6</v>
      </c>
      <c r="AG41" s="40">
        <v>7</v>
      </c>
      <c r="AH41" s="40">
        <v>0.3</v>
      </c>
      <c r="AJ41" s="40">
        <v>4.3</v>
      </c>
      <c r="AK41" s="40">
        <v>0.4</v>
      </c>
      <c r="AL41" s="40">
        <v>7</v>
      </c>
      <c r="AM41" s="40">
        <v>0.2</v>
      </c>
      <c r="AS41" s="40">
        <v>61</v>
      </c>
      <c r="BK41" s="40">
        <v>0.3</v>
      </c>
      <c r="BS41" s="40">
        <v>3.2</v>
      </c>
      <c r="BU41" s="64">
        <f>IF(COUNTA(A41)=1,IF(SUM(E41:BT41)=0,"ND",SUM(E41:BT41))," ")</f>
        <v>89.6</v>
      </c>
      <c r="BV41" s="73">
        <f>COUNTA(E41:BT41)</f>
        <v>13</v>
      </c>
      <c r="BW41" s="53">
        <v>600</v>
      </c>
      <c r="BX41" s="53">
        <v>25</v>
      </c>
      <c r="BY41" s="53">
        <v>700</v>
      </c>
      <c r="BZ41" s="53">
        <v>48</v>
      </c>
      <c r="CA41" s="53">
        <v>35</v>
      </c>
      <c r="CB41" s="53" t="s">
        <v>116</v>
      </c>
      <c r="CC41" s="53">
        <v>4.63</v>
      </c>
      <c r="CD41" s="45">
        <v>21</v>
      </c>
      <c r="CE41" s="45" t="s">
        <v>118</v>
      </c>
      <c r="CF41" s="45" t="s">
        <v>119</v>
      </c>
      <c r="CG41" s="45" t="s">
        <v>120</v>
      </c>
      <c r="CH41" s="45">
        <v>11</v>
      </c>
      <c r="CI41" s="45" t="s">
        <v>121</v>
      </c>
      <c r="CJ41" s="45">
        <v>1.6</v>
      </c>
      <c r="CK41" s="45" t="s">
        <v>112</v>
      </c>
      <c r="CL41" s="45">
        <v>15</v>
      </c>
      <c r="CM41" s="45" t="s">
        <v>137</v>
      </c>
    </row>
    <row r="42" spans="2:81" ht="11.25">
      <c r="BU42" s="64"/>
      <c r="BV42" s="73"/>
      <c r="BW42" s="53"/>
      <c r="BX42" s="53"/>
      <c r="BY42" s="53"/>
      <c r="BZ42" s="53"/>
      <c r="CA42" s="53"/>
      <c r="CB42" s="53"/>
      <c r="CC42" s="53"/>
    </row>
    <row r="43" spans="2:74" ht="11.25">
      <c r="BV43" s="73"/>
    </row>
    <row r="44" spans="1:91" ht="11.25">
      <c r="A44" s="22" t="s">
        <v>122</v>
      </c>
      <c r="B44" s="23">
        <v>35257</v>
      </c>
      <c r="D44" s="22" t="s">
        <v>111</v>
      </c>
      <c r="E44" s="40">
        <v>23</v>
      </c>
      <c r="G44" s="40">
        <v>11</v>
      </c>
      <c r="M44" s="40">
        <v>0.9</v>
      </c>
      <c r="N44" s="40">
        <v>1.3</v>
      </c>
      <c r="Q44" s="40">
        <v>2.3</v>
      </c>
      <c r="S44" s="40">
        <v>7.9</v>
      </c>
      <c r="AC44" s="40">
        <v>0.2</v>
      </c>
      <c r="AE44" s="40">
        <v>0.8</v>
      </c>
      <c r="AG44" s="40">
        <v>3.8</v>
      </c>
      <c r="AH44" s="40">
        <v>0.3</v>
      </c>
      <c r="AJ44" s="40">
        <v>0.6</v>
      </c>
      <c r="AK44" s="40">
        <v>0.7</v>
      </c>
      <c r="AL44" s="40">
        <v>2.6</v>
      </c>
      <c r="AM44" s="40">
        <v>1.6</v>
      </c>
      <c r="AR44" s="40">
        <v>4.5</v>
      </c>
      <c r="AS44" s="40">
        <v>230</v>
      </c>
      <c r="AU44" s="40">
        <v>1.6</v>
      </c>
      <c r="AV44" s="40">
        <v>2</v>
      </c>
      <c r="AY44" s="40">
        <v>0.9</v>
      </c>
      <c r="AZ44" s="40">
        <v>5</v>
      </c>
      <c r="BA44" s="40">
        <v>2.3</v>
      </c>
      <c r="BG44" s="40">
        <v>210</v>
      </c>
      <c r="BH44" s="40">
        <v>1</v>
      </c>
      <c r="BO44" s="40">
        <v>1.3</v>
      </c>
      <c r="BP44" s="40">
        <v>2.2</v>
      </c>
      <c r="BS44" s="40">
        <v>5.3</v>
      </c>
      <c r="BT44" s="40">
        <v>4.9</v>
      </c>
      <c r="BU44" s="64">
        <f aca="true" t="shared" si="3" ref="BU44:BU52">IF(COUNTA(A44)=1,IF(SUM(E44:BT44)=0,"ND",SUM(E44:BT44))," ")</f>
        <v>527.9999999999999</v>
      </c>
      <c r="BV44" s="73">
        <f aca="true" t="shared" si="4" ref="BV44:BV52">COUNTA(E44:BT44)</f>
        <v>27</v>
      </c>
      <c r="BW44" s="53"/>
      <c r="BX44" s="53"/>
      <c r="BY44" s="53"/>
      <c r="BZ44" s="53"/>
      <c r="CA44" s="53"/>
      <c r="CB44" s="53"/>
      <c r="CC44" s="53"/>
      <c r="CD44" s="45">
        <v>31</v>
      </c>
      <c r="CE44" s="45">
        <v>4.3</v>
      </c>
      <c r="CF44" s="45">
        <v>16</v>
      </c>
      <c r="CG44" s="45">
        <v>12</v>
      </c>
      <c r="CH44" s="45">
        <v>17</v>
      </c>
      <c r="CI44" s="45">
        <v>1.4</v>
      </c>
      <c r="CJ44" s="45">
        <v>1.8</v>
      </c>
      <c r="CK44" s="45">
        <v>0.73</v>
      </c>
      <c r="CL44" s="45">
        <v>68</v>
      </c>
      <c r="CM44" s="45">
        <v>0.47</v>
      </c>
    </row>
    <row r="45" spans="1:95" ht="11.25">
      <c r="A45" s="22" t="s">
        <v>122</v>
      </c>
      <c r="B45" s="23">
        <v>35317</v>
      </c>
      <c r="D45" s="22" t="s">
        <v>111</v>
      </c>
      <c r="G45" s="40">
        <v>7</v>
      </c>
      <c r="M45" s="40">
        <v>3.3</v>
      </c>
      <c r="N45" s="40">
        <v>1.1</v>
      </c>
      <c r="O45" s="40">
        <v>3</v>
      </c>
      <c r="Q45" s="40">
        <v>2.4</v>
      </c>
      <c r="S45" s="40">
        <v>4.7</v>
      </c>
      <c r="AC45" s="40">
        <v>0.3</v>
      </c>
      <c r="AE45" s="40">
        <v>1.1</v>
      </c>
      <c r="AF45" s="40">
        <v>10</v>
      </c>
      <c r="AG45" s="40">
        <v>3.2</v>
      </c>
      <c r="AH45" s="40">
        <v>0.3</v>
      </c>
      <c r="AJ45" s="40">
        <v>1.4</v>
      </c>
      <c r="AK45" s="40">
        <v>0.4</v>
      </c>
      <c r="AL45" s="40">
        <v>1.9</v>
      </c>
      <c r="AM45" s="40">
        <v>1.8</v>
      </c>
      <c r="AR45" s="40">
        <v>4</v>
      </c>
      <c r="AS45" s="40">
        <v>130</v>
      </c>
      <c r="AU45" s="40">
        <v>1.3</v>
      </c>
      <c r="AV45" s="40">
        <v>1.7</v>
      </c>
      <c r="AZ45" s="40">
        <v>4.3</v>
      </c>
      <c r="BG45" s="40">
        <v>200</v>
      </c>
      <c r="BH45" s="40">
        <v>1.3</v>
      </c>
      <c r="BO45" s="40">
        <v>0.6</v>
      </c>
      <c r="BP45" s="40">
        <v>1.3</v>
      </c>
      <c r="BS45" s="40">
        <v>10</v>
      </c>
      <c r="BT45" s="40">
        <v>7</v>
      </c>
      <c r="BU45" s="64">
        <f t="shared" si="3"/>
        <v>403.4000000000001</v>
      </c>
      <c r="BV45" s="73">
        <f t="shared" si="4"/>
        <v>26</v>
      </c>
      <c r="BW45" s="53"/>
      <c r="BX45" s="53"/>
      <c r="BY45" s="53"/>
      <c r="BZ45" s="53"/>
      <c r="CA45" s="53"/>
      <c r="CB45" s="53"/>
      <c r="CC45" s="53"/>
      <c r="CD45" s="45">
        <v>31</v>
      </c>
      <c r="CE45" s="45">
        <v>3.5</v>
      </c>
      <c r="CF45" s="45">
        <v>1.7</v>
      </c>
      <c r="CG45" s="45" t="s">
        <v>114</v>
      </c>
      <c r="CH45" s="45">
        <v>20</v>
      </c>
      <c r="CI45" s="45">
        <v>1.5</v>
      </c>
      <c r="CJ45" s="45">
        <v>1.5</v>
      </c>
      <c r="CK45" s="45" t="s">
        <v>114</v>
      </c>
      <c r="CL45" s="45">
        <v>73</v>
      </c>
      <c r="CM45" s="45">
        <v>0.07</v>
      </c>
      <c r="CQ45" s="49">
        <v>6.27</v>
      </c>
    </row>
    <row r="46" spans="1:95" ht="11.25">
      <c r="A46" s="22" t="s">
        <v>122</v>
      </c>
      <c r="B46" s="23">
        <v>35538</v>
      </c>
      <c r="D46" s="22" t="s">
        <v>111</v>
      </c>
      <c r="G46" s="40">
        <v>6.1</v>
      </c>
      <c r="M46" s="40">
        <v>2.1</v>
      </c>
      <c r="N46" s="40">
        <v>1.3</v>
      </c>
      <c r="O46" s="40">
        <v>2.7</v>
      </c>
      <c r="Q46" s="40">
        <v>3.1</v>
      </c>
      <c r="S46" s="40">
        <v>4.6</v>
      </c>
      <c r="U46" s="40">
        <v>13</v>
      </c>
      <c r="AC46" s="40">
        <v>0.4</v>
      </c>
      <c r="AE46" s="40">
        <v>1</v>
      </c>
      <c r="AG46" s="40">
        <v>2.9</v>
      </c>
      <c r="AJ46" s="40">
        <v>0.9</v>
      </c>
      <c r="AK46" s="40">
        <v>0.3</v>
      </c>
      <c r="AL46" s="40">
        <v>3.7</v>
      </c>
      <c r="AM46" s="40">
        <v>1.5</v>
      </c>
      <c r="AR46" s="40">
        <v>1.9</v>
      </c>
      <c r="AS46" s="40">
        <v>120</v>
      </c>
      <c r="AU46" s="40">
        <v>0.8</v>
      </c>
      <c r="AV46" s="40">
        <v>1.1</v>
      </c>
      <c r="AY46" s="40">
        <v>0.7</v>
      </c>
      <c r="AZ46" s="40">
        <v>3.9</v>
      </c>
      <c r="BG46" s="40">
        <v>120</v>
      </c>
      <c r="BH46" s="40">
        <v>0.4</v>
      </c>
      <c r="BK46" s="40">
        <v>0.3</v>
      </c>
      <c r="BP46" s="40">
        <v>0.5</v>
      </c>
      <c r="BS46" s="40">
        <v>9.2</v>
      </c>
      <c r="BT46" s="40">
        <v>3</v>
      </c>
      <c r="BU46" s="64">
        <f t="shared" si="3"/>
        <v>305.4</v>
      </c>
      <c r="BV46" s="73">
        <f t="shared" si="4"/>
        <v>26</v>
      </c>
      <c r="BW46" s="53"/>
      <c r="BX46" s="53"/>
      <c r="BY46" s="53"/>
      <c r="BZ46" s="53"/>
      <c r="CA46" s="53"/>
      <c r="CB46" s="53"/>
      <c r="CC46" s="53"/>
      <c r="CD46" s="45">
        <v>32</v>
      </c>
      <c r="CE46" s="45">
        <v>26</v>
      </c>
      <c r="CF46" s="45">
        <v>1</v>
      </c>
      <c r="CG46" s="45">
        <v>35</v>
      </c>
      <c r="CH46" s="45">
        <v>21</v>
      </c>
      <c r="CI46" s="45">
        <v>2.8</v>
      </c>
      <c r="CJ46" s="45">
        <v>1.5</v>
      </c>
      <c r="CK46" s="45" t="s">
        <v>114</v>
      </c>
      <c r="CL46" s="45">
        <v>62</v>
      </c>
      <c r="CM46" s="45">
        <v>0.44</v>
      </c>
      <c r="CN46" s="50">
        <v>3.6</v>
      </c>
      <c r="CO46" s="51">
        <v>3</v>
      </c>
      <c r="CP46" s="51">
        <v>2108</v>
      </c>
      <c r="CQ46" s="50">
        <v>6.6</v>
      </c>
    </row>
    <row r="47" spans="1:95" ht="11.25">
      <c r="A47" s="22" t="s">
        <v>122</v>
      </c>
      <c r="B47" s="23">
        <v>35632</v>
      </c>
      <c r="D47" s="22" t="s">
        <v>111</v>
      </c>
      <c r="E47" s="40">
        <v>22</v>
      </c>
      <c r="G47" s="40">
        <v>4.9</v>
      </c>
      <c r="M47" s="40">
        <v>1.9</v>
      </c>
      <c r="Q47" s="40">
        <v>3.1</v>
      </c>
      <c r="S47" s="40">
        <v>2.9</v>
      </c>
      <c r="AC47" s="40">
        <v>0.3</v>
      </c>
      <c r="AE47" s="40">
        <v>0.9</v>
      </c>
      <c r="AF47" s="40">
        <v>9.5</v>
      </c>
      <c r="AG47" s="40">
        <v>4.1</v>
      </c>
      <c r="AH47" s="40">
        <v>0.4</v>
      </c>
      <c r="AJ47" s="40">
        <v>2.2</v>
      </c>
      <c r="AK47" s="40">
        <v>0.8</v>
      </c>
      <c r="AL47" s="40">
        <v>3.1</v>
      </c>
      <c r="AM47" s="40">
        <v>1.3</v>
      </c>
      <c r="AR47" s="40">
        <v>1.2</v>
      </c>
      <c r="AS47" s="40">
        <v>120</v>
      </c>
      <c r="AU47" s="40">
        <v>0.6</v>
      </c>
      <c r="AZ47" s="40">
        <v>3.1</v>
      </c>
      <c r="BA47" s="40">
        <v>2.2</v>
      </c>
      <c r="BG47" s="40">
        <v>38</v>
      </c>
      <c r="BH47" s="40">
        <v>0.4</v>
      </c>
      <c r="BK47" s="40">
        <v>0.3</v>
      </c>
      <c r="BS47" s="40">
        <v>7.6</v>
      </c>
      <c r="BT47" s="40">
        <v>1.2</v>
      </c>
      <c r="BU47" s="64">
        <f t="shared" si="3"/>
        <v>231.99999999999997</v>
      </c>
      <c r="BV47" s="73">
        <f t="shared" si="4"/>
        <v>24</v>
      </c>
      <c r="BW47" s="53"/>
      <c r="BX47" s="53"/>
      <c r="BY47" s="53"/>
      <c r="BZ47" s="53"/>
      <c r="CA47" s="53"/>
      <c r="CB47" s="53"/>
      <c r="CC47" s="53"/>
      <c r="CD47" s="45">
        <v>30</v>
      </c>
      <c r="CE47" s="45">
        <v>1.9</v>
      </c>
      <c r="CF47" s="45">
        <v>2.2</v>
      </c>
      <c r="CG47" s="45">
        <v>72</v>
      </c>
      <c r="CH47" s="45">
        <v>19</v>
      </c>
      <c r="CI47" s="45">
        <v>11</v>
      </c>
      <c r="CJ47" s="45">
        <v>1.1</v>
      </c>
      <c r="CK47" s="45" t="s">
        <v>114</v>
      </c>
      <c r="CL47" s="45" t="s">
        <v>115</v>
      </c>
      <c r="CM47" s="45">
        <v>0.24</v>
      </c>
      <c r="CN47" s="50">
        <v>4.5</v>
      </c>
      <c r="CO47" s="51">
        <v>1.6</v>
      </c>
      <c r="CP47" s="51">
        <v>2036</v>
      </c>
      <c r="CQ47" s="50">
        <v>6.6</v>
      </c>
    </row>
    <row r="48" spans="1:95" ht="11.25">
      <c r="A48" s="22" t="s">
        <v>122</v>
      </c>
      <c r="B48" s="23">
        <v>35704</v>
      </c>
      <c r="D48" s="22" t="s">
        <v>111</v>
      </c>
      <c r="G48" s="40">
        <v>4.2</v>
      </c>
      <c r="M48" s="40">
        <v>4.4</v>
      </c>
      <c r="N48" s="40">
        <v>0.7</v>
      </c>
      <c r="Q48" s="40">
        <v>2.2</v>
      </c>
      <c r="S48" s="40">
        <v>2.2</v>
      </c>
      <c r="U48" s="40">
        <v>11</v>
      </c>
      <c r="AC48" s="40">
        <v>0.3</v>
      </c>
      <c r="AE48" s="40">
        <v>0.6</v>
      </c>
      <c r="AG48" s="40">
        <v>2.5</v>
      </c>
      <c r="AJ48" s="40">
        <v>1.8</v>
      </c>
      <c r="AK48" s="40">
        <v>0.4</v>
      </c>
      <c r="AL48" s="40">
        <v>2.4</v>
      </c>
      <c r="AM48" s="40">
        <v>1</v>
      </c>
      <c r="AR48" s="40">
        <v>0.8</v>
      </c>
      <c r="AS48" s="40">
        <v>90</v>
      </c>
      <c r="AV48" s="40">
        <v>0.6</v>
      </c>
      <c r="AZ48" s="40">
        <v>2.5</v>
      </c>
      <c r="BG48" s="40">
        <v>30</v>
      </c>
      <c r="BH48" s="40">
        <v>0.3</v>
      </c>
      <c r="BK48" s="40">
        <v>0.4</v>
      </c>
      <c r="BS48" s="40">
        <v>7.2</v>
      </c>
      <c r="BT48" s="40">
        <v>1.2</v>
      </c>
      <c r="BU48" s="64">
        <f t="shared" si="3"/>
        <v>166.7</v>
      </c>
      <c r="BV48" s="73">
        <f t="shared" si="4"/>
        <v>22</v>
      </c>
      <c r="BW48" s="53"/>
      <c r="BX48" s="53"/>
      <c r="BY48" s="53"/>
      <c r="BZ48" s="53"/>
      <c r="CA48" s="53"/>
      <c r="CB48" s="53" t="s">
        <v>114</v>
      </c>
      <c r="CC48" s="53">
        <v>22.7</v>
      </c>
      <c r="CD48" s="45">
        <v>39</v>
      </c>
      <c r="CE48" s="45">
        <v>0.21</v>
      </c>
      <c r="CF48" s="45">
        <v>0.8</v>
      </c>
      <c r="CG48" s="45" t="s">
        <v>114</v>
      </c>
      <c r="CH48" s="45">
        <v>20</v>
      </c>
      <c r="CI48" s="45" t="s">
        <v>114</v>
      </c>
      <c r="CJ48" s="45">
        <v>0.98</v>
      </c>
      <c r="CK48" s="45" t="s">
        <v>114</v>
      </c>
      <c r="CL48" s="45">
        <v>62</v>
      </c>
      <c r="CM48" s="45">
        <v>0.014</v>
      </c>
      <c r="CN48" s="50">
        <v>5.8</v>
      </c>
      <c r="CO48" s="51" t="s">
        <v>115</v>
      </c>
      <c r="CP48" s="51">
        <v>1920</v>
      </c>
      <c r="CQ48" s="50">
        <v>6.7</v>
      </c>
    </row>
    <row r="49" spans="1:95" ht="11.25">
      <c r="A49" s="22" t="s">
        <v>122</v>
      </c>
      <c r="B49" s="23">
        <v>35906</v>
      </c>
      <c r="D49" s="22" t="s">
        <v>111</v>
      </c>
      <c r="G49" s="40">
        <v>8.7</v>
      </c>
      <c r="M49" s="40">
        <v>2.4</v>
      </c>
      <c r="N49" s="40">
        <v>0.8</v>
      </c>
      <c r="Q49" s="40">
        <v>4</v>
      </c>
      <c r="S49" s="40">
        <v>5.6</v>
      </c>
      <c r="U49" s="40">
        <v>28</v>
      </c>
      <c r="AC49" s="40">
        <v>0.6</v>
      </c>
      <c r="AE49" s="40">
        <v>1.1</v>
      </c>
      <c r="AG49" s="40">
        <v>4.6</v>
      </c>
      <c r="AH49" s="40">
        <v>0.5</v>
      </c>
      <c r="AJ49" s="40">
        <v>1.8</v>
      </c>
      <c r="AK49" s="40">
        <v>0.7</v>
      </c>
      <c r="AL49" s="40">
        <v>6</v>
      </c>
      <c r="AM49" s="40">
        <v>1.8</v>
      </c>
      <c r="AR49" s="40">
        <v>1.5</v>
      </c>
      <c r="AS49" s="40">
        <v>79</v>
      </c>
      <c r="AU49" s="40">
        <v>0.6</v>
      </c>
      <c r="AY49" s="40">
        <v>0.6</v>
      </c>
      <c r="AZ49" s="40">
        <v>3.8</v>
      </c>
      <c r="BG49" s="40">
        <v>31</v>
      </c>
      <c r="BH49" s="40">
        <v>0.5</v>
      </c>
      <c r="BP49" s="40">
        <v>0.5</v>
      </c>
      <c r="BS49" s="40">
        <v>9.6</v>
      </c>
      <c r="BT49" s="40">
        <v>1.8</v>
      </c>
      <c r="BU49" s="64">
        <f t="shared" si="3"/>
        <v>195.50000000000003</v>
      </c>
      <c r="BV49" s="73">
        <f t="shared" si="4"/>
        <v>24</v>
      </c>
      <c r="BW49" s="53">
        <v>800</v>
      </c>
      <c r="BX49" s="53">
        <v>51</v>
      </c>
      <c r="BY49" s="53">
        <v>1200</v>
      </c>
      <c r="BZ49" s="53">
        <v>150</v>
      </c>
      <c r="CA49" s="53">
        <v>91</v>
      </c>
      <c r="CB49" s="53" t="s">
        <v>114</v>
      </c>
      <c r="CC49" s="53">
        <v>21.9</v>
      </c>
      <c r="CD49" s="45">
        <v>1.8</v>
      </c>
      <c r="CE49" s="45">
        <v>0.14</v>
      </c>
      <c r="CF49" s="45" t="s">
        <v>114</v>
      </c>
      <c r="CG49" s="45">
        <v>530</v>
      </c>
      <c r="CH49" s="45">
        <v>1.9</v>
      </c>
      <c r="CI49" s="45">
        <v>7.9</v>
      </c>
      <c r="CJ49" s="45">
        <v>0.067</v>
      </c>
      <c r="CK49" s="45" t="s">
        <v>114</v>
      </c>
      <c r="CL49" s="45">
        <v>1.2</v>
      </c>
      <c r="CM49" s="45">
        <v>0.19</v>
      </c>
      <c r="CN49" s="50"/>
      <c r="CO49" s="51"/>
      <c r="CP49" s="51"/>
      <c r="CQ49" s="50"/>
    </row>
    <row r="50" spans="1:95" ht="11.25">
      <c r="A50" s="22" t="s">
        <v>122</v>
      </c>
      <c r="B50" s="23">
        <v>35996</v>
      </c>
      <c r="D50" s="22" t="s">
        <v>111</v>
      </c>
      <c r="G50" s="40">
        <v>6</v>
      </c>
      <c r="M50" s="40">
        <v>10</v>
      </c>
      <c r="Q50" s="40">
        <v>2.7</v>
      </c>
      <c r="S50" s="40">
        <v>2.6</v>
      </c>
      <c r="U50" s="40">
        <v>37</v>
      </c>
      <c r="AC50" s="40">
        <v>0.5</v>
      </c>
      <c r="AE50" s="40">
        <v>0.9</v>
      </c>
      <c r="AG50" s="40">
        <v>3.4</v>
      </c>
      <c r="AH50" s="40">
        <v>0.2</v>
      </c>
      <c r="AJ50" s="40">
        <v>3.2</v>
      </c>
      <c r="AK50" s="40">
        <v>0.5</v>
      </c>
      <c r="AL50" s="40">
        <v>2.9</v>
      </c>
      <c r="AM50" s="40">
        <v>0.9</v>
      </c>
      <c r="AR50" s="40">
        <v>1.9</v>
      </c>
      <c r="AS50" s="40">
        <v>96</v>
      </c>
      <c r="AU50" s="40">
        <v>0.7</v>
      </c>
      <c r="BG50" s="40">
        <v>28</v>
      </c>
      <c r="BH50" s="40">
        <v>0.5</v>
      </c>
      <c r="BK50" s="40">
        <v>0.5</v>
      </c>
      <c r="BP50" s="40">
        <v>0.8</v>
      </c>
      <c r="BS50" s="40">
        <v>13</v>
      </c>
      <c r="BT50" s="40">
        <v>2.2</v>
      </c>
      <c r="BU50" s="64">
        <f t="shared" si="3"/>
        <v>214.4</v>
      </c>
      <c r="BV50" s="73">
        <f t="shared" si="4"/>
        <v>22</v>
      </c>
      <c r="BW50" s="53">
        <v>720</v>
      </c>
      <c r="BX50" s="53">
        <v>52</v>
      </c>
      <c r="BY50" s="53">
        <v>1100</v>
      </c>
      <c r="BZ50" s="53">
        <v>140</v>
      </c>
      <c r="CA50" s="53">
        <v>72</v>
      </c>
      <c r="CB50" s="53" t="s">
        <v>114</v>
      </c>
      <c r="CC50" s="53">
        <v>17.2</v>
      </c>
      <c r="CD50" s="45">
        <v>44</v>
      </c>
      <c r="CE50" s="45" t="s">
        <v>114</v>
      </c>
      <c r="CF50" s="45">
        <v>0.9</v>
      </c>
      <c r="CG50" s="45" t="s">
        <v>114</v>
      </c>
      <c r="CH50" s="45">
        <v>24</v>
      </c>
      <c r="CI50" s="45" t="s">
        <v>114</v>
      </c>
      <c r="CJ50" s="45">
        <v>1</v>
      </c>
      <c r="CK50" s="45">
        <v>0.03</v>
      </c>
      <c r="CL50" s="45">
        <v>43</v>
      </c>
      <c r="CM50" s="45" t="s">
        <v>114</v>
      </c>
      <c r="CN50" s="50">
        <v>2.8</v>
      </c>
      <c r="CO50" s="51" t="s">
        <v>115</v>
      </c>
      <c r="CP50" s="51">
        <v>2121</v>
      </c>
      <c r="CQ50" s="50">
        <v>6.7</v>
      </c>
    </row>
    <row r="51" spans="1:95" ht="11.25">
      <c r="A51" s="22" t="s">
        <v>122</v>
      </c>
      <c r="B51" s="23">
        <v>36103</v>
      </c>
      <c r="D51" s="22" t="s">
        <v>111</v>
      </c>
      <c r="G51" s="40">
        <v>4.9</v>
      </c>
      <c r="M51" s="40">
        <v>9.8</v>
      </c>
      <c r="N51" s="40">
        <v>0.9</v>
      </c>
      <c r="O51" s="40">
        <v>1.1</v>
      </c>
      <c r="Q51" s="40">
        <v>3</v>
      </c>
      <c r="S51" s="40">
        <v>2.2</v>
      </c>
      <c r="U51" s="40">
        <v>20</v>
      </c>
      <c r="AE51" s="40">
        <v>0.8</v>
      </c>
      <c r="AF51" s="40">
        <v>13</v>
      </c>
      <c r="AG51" s="40">
        <v>1.3</v>
      </c>
      <c r="AJ51" s="40">
        <v>1.2</v>
      </c>
      <c r="AK51" s="40">
        <v>0.2</v>
      </c>
      <c r="AL51" s="40">
        <v>2.8</v>
      </c>
      <c r="AM51" s="40">
        <v>0.6</v>
      </c>
      <c r="AR51" s="40">
        <v>1.4</v>
      </c>
      <c r="AS51" s="40">
        <v>71</v>
      </c>
      <c r="AU51" s="40">
        <v>0.6</v>
      </c>
      <c r="AV51" s="40">
        <v>1.6</v>
      </c>
      <c r="BG51" s="40">
        <v>14</v>
      </c>
      <c r="BH51" s="40">
        <v>0.4</v>
      </c>
      <c r="BP51" s="40">
        <v>1.3</v>
      </c>
      <c r="BS51" s="40">
        <v>8.8</v>
      </c>
      <c r="BT51" s="40">
        <v>1.9</v>
      </c>
      <c r="BU51" s="64">
        <f t="shared" si="3"/>
        <v>162.8</v>
      </c>
      <c r="BV51" s="73">
        <f t="shared" si="4"/>
        <v>23</v>
      </c>
      <c r="BW51" s="53">
        <v>690</v>
      </c>
      <c r="BX51" s="53">
        <v>53</v>
      </c>
      <c r="BY51" s="53">
        <v>990</v>
      </c>
      <c r="BZ51" s="53">
        <v>100</v>
      </c>
      <c r="CA51" s="53">
        <v>87</v>
      </c>
      <c r="CB51" s="53" t="s">
        <v>114</v>
      </c>
      <c r="CC51" s="53">
        <v>17</v>
      </c>
      <c r="CD51" s="45">
        <v>41</v>
      </c>
      <c r="CE51" s="45" t="s">
        <v>114</v>
      </c>
      <c r="CF51" s="45">
        <v>0.94</v>
      </c>
      <c r="CG51" s="45" t="s">
        <v>114</v>
      </c>
      <c r="CH51" s="45">
        <v>25</v>
      </c>
      <c r="CI51" s="45" t="s">
        <v>114</v>
      </c>
      <c r="CJ51" s="45">
        <v>1.1</v>
      </c>
      <c r="CK51" s="45" t="s">
        <v>114</v>
      </c>
      <c r="CL51" s="45">
        <v>42</v>
      </c>
      <c r="CM51" s="45">
        <v>0.033</v>
      </c>
      <c r="CN51" s="50">
        <v>1.9</v>
      </c>
      <c r="CO51" s="52" t="s">
        <v>115</v>
      </c>
      <c r="CP51" s="51">
        <v>1165</v>
      </c>
      <c r="CQ51" s="50">
        <v>6.42</v>
      </c>
    </row>
    <row r="52" spans="1:95" ht="11.25">
      <c r="A52" s="22" t="s">
        <v>122</v>
      </c>
      <c r="B52" s="23">
        <v>36280</v>
      </c>
      <c r="D52" s="22" t="s">
        <v>111</v>
      </c>
      <c r="G52" s="40">
        <v>4.7</v>
      </c>
      <c r="Q52" s="40">
        <v>2.6</v>
      </c>
      <c r="S52" s="40">
        <v>3.4</v>
      </c>
      <c r="AE52" s="40">
        <v>1</v>
      </c>
      <c r="AF52" s="40">
        <v>2</v>
      </c>
      <c r="AG52" s="40">
        <v>2</v>
      </c>
      <c r="AH52" s="40">
        <v>0.4</v>
      </c>
      <c r="AJ52" s="40">
        <v>1</v>
      </c>
      <c r="AK52" s="40">
        <v>0.4</v>
      </c>
      <c r="AL52" s="40">
        <v>2.7</v>
      </c>
      <c r="AM52" s="40">
        <v>0.7</v>
      </c>
      <c r="AR52" s="40">
        <v>0.8</v>
      </c>
      <c r="AS52" s="40">
        <v>93</v>
      </c>
      <c r="BA52" s="40">
        <v>1</v>
      </c>
      <c r="BH52" s="40">
        <v>0.6</v>
      </c>
      <c r="BS52" s="40">
        <v>9.4</v>
      </c>
      <c r="BT52" s="40">
        <v>0.8</v>
      </c>
      <c r="BU52" s="64">
        <f t="shared" si="3"/>
        <v>126.5</v>
      </c>
      <c r="BV52" s="73">
        <f t="shared" si="4"/>
        <v>17</v>
      </c>
      <c r="BW52" s="53">
        <v>680</v>
      </c>
      <c r="BX52" s="53">
        <v>45</v>
      </c>
      <c r="BY52" s="53">
        <v>1000</v>
      </c>
      <c r="BZ52" s="53">
        <v>100</v>
      </c>
      <c r="CA52" s="53">
        <v>97</v>
      </c>
      <c r="CB52" s="53">
        <v>0.06</v>
      </c>
      <c r="CC52" s="53">
        <v>17.1</v>
      </c>
      <c r="CD52" s="45">
        <v>40</v>
      </c>
      <c r="CE52" s="45" t="s">
        <v>123</v>
      </c>
      <c r="CF52" s="45">
        <v>1</v>
      </c>
      <c r="CG52" s="45" t="s">
        <v>120</v>
      </c>
      <c r="CH52" s="45">
        <v>21</v>
      </c>
      <c r="CI52" s="45" t="s">
        <v>124</v>
      </c>
      <c r="CJ52" s="45">
        <v>1.2</v>
      </c>
      <c r="CK52" s="45" t="s">
        <v>112</v>
      </c>
      <c r="CL52" s="45">
        <v>34</v>
      </c>
      <c r="CM52" s="45" t="s">
        <v>120</v>
      </c>
      <c r="CN52" s="50"/>
      <c r="CO52" s="51"/>
      <c r="CP52" s="51"/>
      <c r="CQ52" s="50"/>
    </row>
    <row r="53" spans="1:95" ht="11.25">
      <c r="A53" s="22" t="s">
        <v>122</v>
      </c>
      <c r="B53" s="23">
        <v>36362</v>
      </c>
      <c r="D53" s="22" t="s">
        <v>111</v>
      </c>
      <c r="G53" s="40">
        <v>3.5</v>
      </c>
      <c r="M53" s="40">
        <v>0.6</v>
      </c>
      <c r="Q53" s="40">
        <v>2.1</v>
      </c>
      <c r="S53" s="40">
        <v>2.3</v>
      </c>
      <c r="AE53" s="40">
        <v>0.8</v>
      </c>
      <c r="AF53" s="40">
        <v>0.8</v>
      </c>
      <c r="AG53" s="40">
        <v>1.8</v>
      </c>
      <c r="AH53" s="40">
        <v>0.3</v>
      </c>
      <c r="AJ53" s="40">
        <v>1.1</v>
      </c>
      <c r="AK53" s="40">
        <v>0.4</v>
      </c>
      <c r="AL53" s="40">
        <v>1.7</v>
      </c>
      <c r="AM53" s="40">
        <v>0.5</v>
      </c>
      <c r="AR53" s="40">
        <v>0.5</v>
      </c>
      <c r="AS53" s="40">
        <v>60</v>
      </c>
      <c r="BA53" s="40">
        <v>0.9</v>
      </c>
      <c r="BK53" s="40">
        <v>0.2</v>
      </c>
      <c r="BS53" s="40">
        <v>7.2</v>
      </c>
      <c r="BT53" s="40">
        <v>0.7</v>
      </c>
      <c r="BU53" s="64">
        <f>IF(COUNTA(A53)=1,IF(SUM(E53:BT53)=0,"ND",SUM(E53:BT53))," ")</f>
        <v>85.40000000000002</v>
      </c>
      <c r="BV53" s="73">
        <f>COUNTA(E53:BT53)</f>
        <v>18</v>
      </c>
      <c r="BW53" s="53">
        <v>650</v>
      </c>
      <c r="BX53" s="53">
        <v>83</v>
      </c>
      <c r="BY53" s="53">
        <v>880</v>
      </c>
      <c r="BZ53" s="53">
        <v>86</v>
      </c>
      <c r="CA53" s="53">
        <v>93</v>
      </c>
      <c r="CB53" s="53" t="s">
        <v>116</v>
      </c>
      <c r="CC53" s="53">
        <v>16.9</v>
      </c>
      <c r="CD53" s="45">
        <v>52</v>
      </c>
      <c r="CE53" s="45" t="s">
        <v>123</v>
      </c>
      <c r="CF53" s="45" t="s">
        <v>136</v>
      </c>
      <c r="CG53" s="45" t="s">
        <v>120</v>
      </c>
      <c r="CH53" s="45">
        <v>36</v>
      </c>
      <c r="CI53" s="45">
        <v>3.9</v>
      </c>
      <c r="CJ53" s="45">
        <v>1</v>
      </c>
      <c r="CK53" s="45" t="s">
        <v>112</v>
      </c>
      <c r="CL53" s="45">
        <v>32</v>
      </c>
      <c r="CM53" s="45" t="s">
        <v>123</v>
      </c>
      <c r="CN53" s="50">
        <v>2.29</v>
      </c>
      <c r="CO53" s="51">
        <v>1.9</v>
      </c>
      <c r="CP53" s="51">
        <v>1252</v>
      </c>
      <c r="CQ53" s="50">
        <v>6.98</v>
      </c>
    </row>
    <row r="54" spans="1:95" ht="11.25">
      <c r="A54" s="22" t="s">
        <v>122</v>
      </c>
      <c r="B54" s="23">
        <v>36453</v>
      </c>
      <c r="D54" s="22" t="s">
        <v>111</v>
      </c>
      <c r="G54" s="40">
        <v>3.5</v>
      </c>
      <c r="Q54" s="40">
        <v>2.6</v>
      </c>
      <c r="AC54" s="40">
        <v>0.2</v>
      </c>
      <c r="AE54" s="40">
        <v>1.1</v>
      </c>
      <c r="AF54" s="40">
        <v>1.4</v>
      </c>
      <c r="AG54" s="40">
        <v>1.3</v>
      </c>
      <c r="AH54" s="40">
        <v>0.3</v>
      </c>
      <c r="AJ54" s="40">
        <v>1.1</v>
      </c>
      <c r="AK54" s="40">
        <v>0.4</v>
      </c>
      <c r="AL54" s="40">
        <v>1.6</v>
      </c>
      <c r="AM54" s="40">
        <v>0.4</v>
      </c>
      <c r="AR54" s="40">
        <v>1.5</v>
      </c>
      <c r="AS54" s="40">
        <v>40</v>
      </c>
      <c r="BA54" s="40">
        <v>1.9</v>
      </c>
      <c r="BH54" s="40">
        <v>0.3</v>
      </c>
      <c r="BK54" s="40">
        <v>0.3</v>
      </c>
      <c r="BS54" s="40">
        <v>6</v>
      </c>
      <c r="BT54" s="40">
        <v>2.1</v>
      </c>
      <c r="BU54" s="64">
        <f>IF(COUNTA(A54)=1,IF(SUM(E54:BT54)=0,"ND",SUM(E54:BT54))," ")</f>
        <v>66</v>
      </c>
      <c r="BV54" s="73">
        <f>COUNTA(E54:BT54)</f>
        <v>18</v>
      </c>
      <c r="BW54" s="57">
        <v>630</v>
      </c>
      <c r="BX54" s="57">
        <v>49</v>
      </c>
      <c r="BY54" s="57">
        <v>880</v>
      </c>
      <c r="BZ54" s="57">
        <v>81</v>
      </c>
      <c r="CA54" s="57">
        <v>110</v>
      </c>
      <c r="CB54" s="57" t="s">
        <v>116</v>
      </c>
      <c r="CC54" s="57">
        <v>15.8</v>
      </c>
      <c r="CD54" s="45">
        <v>39</v>
      </c>
      <c r="CE54" s="45" t="s">
        <v>123</v>
      </c>
      <c r="CF54" s="45">
        <v>0.53</v>
      </c>
      <c r="CG54" s="45" t="s">
        <v>120</v>
      </c>
      <c r="CH54" s="45">
        <v>25</v>
      </c>
      <c r="CI54" s="45" t="s">
        <v>124</v>
      </c>
      <c r="CJ54" s="45">
        <v>1</v>
      </c>
      <c r="CK54" s="45" t="s">
        <v>112</v>
      </c>
      <c r="CL54" s="45">
        <v>26</v>
      </c>
      <c r="CM54" s="45" t="s">
        <v>137</v>
      </c>
      <c r="CN54" s="50">
        <v>3.23</v>
      </c>
      <c r="CO54" s="51">
        <v>29</v>
      </c>
      <c r="CP54" s="51">
        <v>1459</v>
      </c>
      <c r="CQ54" s="50">
        <v>6.77</v>
      </c>
    </row>
    <row r="55" spans="1:95" ht="11.25">
      <c r="A55" s="22" t="s">
        <v>122</v>
      </c>
      <c r="B55" s="23">
        <v>36669</v>
      </c>
      <c r="D55" s="22" t="s">
        <v>111</v>
      </c>
      <c r="G55" s="40">
        <v>3.5</v>
      </c>
      <c r="S55" s="40">
        <v>2.8</v>
      </c>
      <c r="AE55" s="40">
        <v>0.9</v>
      </c>
      <c r="AF55" s="40">
        <v>1.6</v>
      </c>
      <c r="AG55" s="40">
        <v>1.7</v>
      </c>
      <c r="AJ55" s="40">
        <v>0.8</v>
      </c>
      <c r="AK55" s="40">
        <v>0.3</v>
      </c>
      <c r="AL55" s="40">
        <v>2.1</v>
      </c>
      <c r="AM55" s="40">
        <v>0.5</v>
      </c>
      <c r="AR55" s="40">
        <v>0.5</v>
      </c>
      <c r="AS55" s="40">
        <v>66</v>
      </c>
      <c r="BA55" s="40">
        <v>1.1</v>
      </c>
      <c r="BG55" s="40">
        <v>11</v>
      </c>
      <c r="BH55" s="40">
        <v>0.2</v>
      </c>
      <c r="BK55" s="40">
        <v>0.1</v>
      </c>
      <c r="BS55" s="40">
        <v>5.9</v>
      </c>
      <c r="BT55" s="40">
        <v>1</v>
      </c>
      <c r="BU55" s="64">
        <f>IF(COUNTA(A55)=1,IF(SUM(E55:BT55)=0,"ND",SUM(E55:BT55))," ")</f>
        <v>100</v>
      </c>
      <c r="BV55" s="73">
        <f>COUNTA(E55:BT55)</f>
        <v>17</v>
      </c>
      <c r="BW55" s="57">
        <v>610</v>
      </c>
      <c r="BX55" s="57">
        <v>50</v>
      </c>
      <c r="BY55" s="57">
        <v>940</v>
      </c>
      <c r="BZ55" s="57">
        <v>90</v>
      </c>
      <c r="CA55" s="57">
        <v>95</v>
      </c>
      <c r="CB55" s="57" t="s">
        <v>116</v>
      </c>
      <c r="CC55" s="57">
        <v>14.2</v>
      </c>
      <c r="CD55" s="45">
        <v>34</v>
      </c>
      <c r="CE55" s="45" t="s">
        <v>123</v>
      </c>
      <c r="CF55" s="45">
        <v>1.5</v>
      </c>
      <c r="CG55" s="45" t="s">
        <v>120</v>
      </c>
      <c r="CH55" s="45">
        <v>24</v>
      </c>
      <c r="CI55" s="45" t="s">
        <v>124</v>
      </c>
      <c r="CJ55" s="45">
        <v>1.3</v>
      </c>
      <c r="CK55" s="45" t="s">
        <v>112</v>
      </c>
      <c r="CL55" s="45">
        <v>36</v>
      </c>
      <c r="CM55" s="45" t="s">
        <v>137</v>
      </c>
      <c r="CN55" s="50">
        <v>5.1</v>
      </c>
      <c r="CO55" s="51">
        <v>3.4</v>
      </c>
      <c r="CP55" s="51">
        <v>1002</v>
      </c>
      <c r="CQ55" s="50">
        <v>6.8</v>
      </c>
    </row>
    <row r="56" spans="1:95" ht="11.25">
      <c r="A56" s="22" t="s">
        <v>122</v>
      </c>
      <c r="B56" s="23">
        <v>36761</v>
      </c>
      <c r="D56" s="22" t="s">
        <v>111</v>
      </c>
      <c r="AJ56" s="40">
        <v>1.2</v>
      </c>
      <c r="AK56" s="40">
        <v>0.1</v>
      </c>
      <c r="AS56" s="40">
        <v>2.6</v>
      </c>
      <c r="BF56" s="40">
        <v>0.2</v>
      </c>
      <c r="BK56" s="40">
        <v>0.7</v>
      </c>
      <c r="BS56" s="40">
        <v>0.7</v>
      </c>
      <c r="BU56" s="64">
        <f>IF(COUNTA(A56)=1,IF(SUM(E56:BT56)=0,"ND",SUM(E56:BT56))," ")</f>
        <v>5.500000000000001</v>
      </c>
      <c r="BV56" s="73">
        <f>COUNTA(E56:BT56)</f>
        <v>6</v>
      </c>
      <c r="BW56" s="57">
        <v>400</v>
      </c>
      <c r="BX56" s="57">
        <v>19</v>
      </c>
      <c r="BY56" s="57">
        <v>760</v>
      </c>
      <c r="BZ56" s="57">
        <v>71</v>
      </c>
      <c r="CA56" s="57">
        <v>120</v>
      </c>
      <c r="CB56" s="57" t="s">
        <v>116</v>
      </c>
      <c r="CC56" s="57">
        <v>0.86</v>
      </c>
      <c r="CD56" s="45">
        <v>26</v>
      </c>
      <c r="CE56" s="45" t="s">
        <v>118</v>
      </c>
      <c r="CF56" s="45" t="s">
        <v>119</v>
      </c>
      <c r="CG56" s="45" t="s">
        <v>120</v>
      </c>
      <c r="CH56" s="45">
        <v>7.7</v>
      </c>
      <c r="CI56" s="45" t="s">
        <v>121</v>
      </c>
      <c r="CJ56" s="45">
        <v>1.5</v>
      </c>
      <c r="CK56" s="45" t="s">
        <v>112</v>
      </c>
      <c r="CL56" s="45">
        <v>21</v>
      </c>
      <c r="CM56" s="45">
        <v>0.023</v>
      </c>
      <c r="CN56" s="50"/>
      <c r="CO56" s="51"/>
      <c r="CP56" s="51"/>
      <c r="CQ56" s="50"/>
    </row>
    <row r="57" spans="1:95" ht="11.25">
      <c r="A57" s="22" t="s">
        <v>122</v>
      </c>
      <c r="B57" s="23">
        <v>36817</v>
      </c>
      <c r="D57" s="22" t="s">
        <v>111</v>
      </c>
      <c r="G57" s="40">
        <v>2.1</v>
      </c>
      <c r="Q57" s="40">
        <v>1.8</v>
      </c>
      <c r="S57" s="40">
        <v>1.9</v>
      </c>
      <c r="AE57" s="40">
        <v>0.7</v>
      </c>
      <c r="AF57" s="40">
        <v>0.8</v>
      </c>
      <c r="AG57" s="40">
        <v>0.8</v>
      </c>
      <c r="AJ57" s="40">
        <v>0.5</v>
      </c>
      <c r="AK57" s="40">
        <v>0.3</v>
      </c>
      <c r="AL57" s="40">
        <v>1.3</v>
      </c>
      <c r="AM57" s="40">
        <v>0.4</v>
      </c>
      <c r="AR57" s="40">
        <v>0.2</v>
      </c>
      <c r="AS57" s="40">
        <v>69</v>
      </c>
      <c r="BA57" s="40">
        <v>0.9</v>
      </c>
      <c r="BK57" s="40">
        <v>0.1</v>
      </c>
      <c r="BS57" s="40">
        <v>3.9</v>
      </c>
      <c r="BT57" s="40">
        <v>0.3</v>
      </c>
      <c r="BU57" s="64">
        <f>IF(COUNTA(A57)=1,IF(SUM(E57:BT57)=0,"ND",SUM(E57:BT57))," ")</f>
        <v>85</v>
      </c>
      <c r="BV57" s="73">
        <f>COUNTA(E57:BT57)</f>
        <v>16</v>
      </c>
      <c r="BW57" s="57">
        <v>660</v>
      </c>
      <c r="BX57" s="57">
        <v>39</v>
      </c>
      <c r="BY57" s="57">
        <v>880</v>
      </c>
      <c r="BZ57" s="57">
        <v>69</v>
      </c>
      <c r="CA57" s="57">
        <v>97</v>
      </c>
      <c r="CB57" s="57" t="s">
        <v>116</v>
      </c>
      <c r="CC57" s="57">
        <v>9.7</v>
      </c>
      <c r="CD57" s="45">
        <v>30</v>
      </c>
      <c r="CE57" s="45" t="s">
        <v>118</v>
      </c>
      <c r="CF57" s="45">
        <v>0.91</v>
      </c>
      <c r="CG57" s="45" t="s">
        <v>120</v>
      </c>
      <c r="CH57" s="45">
        <v>19</v>
      </c>
      <c r="CI57" s="45" t="s">
        <v>121</v>
      </c>
      <c r="CJ57" s="45">
        <v>1.2</v>
      </c>
      <c r="CK57" s="45" t="s">
        <v>112</v>
      </c>
      <c r="CL57" s="45">
        <v>30</v>
      </c>
      <c r="CM57" s="45" t="s">
        <v>137</v>
      </c>
      <c r="CN57" s="50"/>
      <c r="CO57" s="51"/>
      <c r="CP57" s="51"/>
      <c r="CQ57" s="50"/>
    </row>
    <row r="58" spans="2:95" ht="11.25">
      <c r="BU58" s="64"/>
      <c r="BV58" s="73"/>
      <c r="BW58" s="53"/>
      <c r="BX58" s="53"/>
      <c r="BY58" s="53"/>
      <c r="BZ58" s="53"/>
      <c r="CA58" s="53"/>
      <c r="CB58" s="53"/>
      <c r="CC58" s="53"/>
      <c r="CN58" s="50"/>
      <c r="CO58" s="51"/>
      <c r="CP58" s="51"/>
      <c r="CQ58" s="50"/>
    </row>
    <row r="59" spans="73:81" ht="11.25">
      <c r="BU59" s="64"/>
      <c r="BV59" s="73"/>
      <c r="BW59" s="53"/>
      <c r="BX59" s="53"/>
      <c r="BY59" s="53"/>
      <c r="BZ59" s="53"/>
      <c r="CA59" s="53"/>
      <c r="CB59" s="53"/>
      <c r="CC59" s="53"/>
    </row>
    <row r="60" spans="1:91" ht="11.25">
      <c r="A60" s="22" t="s">
        <v>125</v>
      </c>
      <c r="C60" s="45">
        <v>1</v>
      </c>
      <c r="BU60" s="64">
        <f>AVERAGE(BU29,BU45)</f>
        <v>313.35</v>
      </c>
      <c r="BV60" s="73"/>
      <c r="BW60" s="47"/>
      <c r="BX60" s="47"/>
      <c r="BY60" s="47"/>
      <c r="BZ60" s="47"/>
      <c r="CA60" s="47"/>
      <c r="CB60" s="47"/>
      <c r="CC60" s="47"/>
      <c r="CD60" s="47">
        <f aca="true" t="shared" si="5" ref="CD60:CM60">AVERAGE(CD29,CD45)</f>
        <v>28.5</v>
      </c>
      <c r="CE60" s="47">
        <f t="shared" si="5"/>
        <v>2.15</v>
      </c>
      <c r="CF60" s="47">
        <f t="shared" si="5"/>
        <v>1.24</v>
      </c>
      <c r="CG60" s="47" t="s">
        <v>114</v>
      </c>
      <c r="CH60" s="47">
        <f t="shared" si="5"/>
        <v>17.5</v>
      </c>
      <c r="CI60" s="47">
        <f t="shared" si="5"/>
        <v>1.5</v>
      </c>
      <c r="CJ60" s="47">
        <f t="shared" si="5"/>
        <v>1.9</v>
      </c>
      <c r="CK60" s="47" t="s">
        <v>114</v>
      </c>
      <c r="CL60" s="47">
        <f t="shared" si="5"/>
        <v>57</v>
      </c>
      <c r="CM60" s="47">
        <f t="shared" si="5"/>
        <v>0.355</v>
      </c>
    </row>
    <row r="61" spans="1:91" ht="11.25">
      <c r="A61" s="22" t="s">
        <v>125</v>
      </c>
      <c r="B61" s="23">
        <v>35632</v>
      </c>
      <c r="E61" s="47">
        <f>AVERAGE((E14*0.17)+(E31*0.17)+(E47*0.67))</f>
        <v>14.74</v>
      </c>
      <c r="F61" s="47">
        <f>AVERAGE((F14*0.17)+(F31*0.17)+(F47*0.67))</f>
        <v>0</v>
      </c>
      <c r="G61" s="47">
        <f>AVERAGE((G14*0.17)+(G31*0.17)+(G47*0.67))</f>
        <v>4.626</v>
      </c>
      <c r="H61" s="47">
        <f aca="true" t="shared" si="6" ref="H61:W61">AVERAGE((H14*0.17)+(H31*0.17)+(H47*0.67))</f>
        <v>0</v>
      </c>
      <c r="I61" s="47">
        <f t="shared" si="6"/>
        <v>0</v>
      </c>
      <c r="J61" s="47">
        <f t="shared" si="6"/>
        <v>0</v>
      </c>
      <c r="K61" s="47">
        <f t="shared" si="6"/>
        <v>0</v>
      </c>
      <c r="L61" s="47">
        <f t="shared" si="6"/>
        <v>0</v>
      </c>
      <c r="M61" s="47">
        <f t="shared" si="6"/>
        <v>9.943</v>
      </c>
      <c r="N61" s="47">
        <f t="shared" si="6"/>
        <v>0.085</v>
      </c>
      <c r="O61" s="47">
        <f t="shared" si="6"/>
        <v>0</v>
      </c>
      <c r="P61" s="47">
        <f t="shared" si="6"/>
        <v>0</v>
      </c>
      <c r="Q61" s="47">
        <f t="shared" si="6"/>
        <v>2.0770000000000004</v>
      </c>
      <c r="R61" s="47">
        <f t="shared" si="6"/>
        <v>0</v>
      </c>
      <c r="S61" s="47">
        <f t="shared" si="6"/>
        <v>3.422</v>
      </c>
      <c r="T61" s="47">
        <f t="shared" si="6"/>
        <v>0</v>
      </c>
      <c r="U61" s="47">
        <f t="shared" si="6"/>
        <v>10.71</v>
      </c>
      <c r="V61" s="47">
        <f t="shared" si="6"/>
        <v>0</v>
      </c>
      <c r="W61" s="47">
        <f t="shared" si="6"/>
        <v>0</v>
      </c>
      <c r="X61" s="47">
        <f aca="true" t="shared" si="7" ref="X61:AM61">AVERAGE((X14*0.17)+(X31*0.17)+(X47*0.67))</f>
        <v>0</v>
      </c>
      <c r="Y61" s="47">
        <f t="shared" si="7"/>
        <v>0</v>
      </c>
      <c r="Z61" s="47">
        <f t="shared" si="7"/>
        <v>0</v>
      </c>
      <c r="AA61" s="47">
        <f t="shared" si="7"/>
        <v>0</v>
      </c>
      <c r="AB61" s="47">
        <f t="shared" si="7"/>
        <v>0</v>
      </c>
      <c r="AC61" s="47">
        <f t="shared" si="7"/>
        <v>0.252</v>
      </c>
      <c r="AD61" s="47">
        <f t="shared" si="7"/>
        <v>0</v>
      </c>
      <c r="AE61" s="47">
        <f t="shared" si="7"/>
        <v>0.7900000000000001</v>
      </c>
      <c r="AF61" s="47">
        <f t="shared" si="7"/>
        <v>7.8100000000000005</v>
      </c>
      <c r="AG61" s="47">
        <f t="shared" si="7"/>
        <v>6.164</v>
      </c>
      <c r="AH61" s="47">
        <f t="shared" si="7"/>
        <v>0.455</v>
      </c>
      <c r="AI61" s="47">
        <f t="shared" si="7"/>
        <v>0</v>
      </c>
      <c r="AJ61" s="47">
        <f t="shared" si="7"/>
        <v>13.357000000000001</v>
      </c>
      <c r="AK61" s="47">
        <f t="shared" si="7"/>
        <v>1.1310000000000002</v>
      </c>
      <c r="AL61" s="47">
        <f t="shared" si="7"/>
        <v>4.882000000000001</v>
      </c>
      <c r="AM61" s="47">
        <f t="shared" si="7"/>
        <v>1.33</v>
      </c>
      <c r="AN61" s="47">
        <f aca="true" t="shared" si="8" ref="AN61:BC61">AVERAGE((AN14*0.17)+(AN31*0.17)+(AN47*0.67))</f>
        <v>0</v>
      </c>
      <c r="AO61" s="47">
        <f t="shared" si="8"/>
        <v>0</v>
      </c>
      <c r="AP61" s="47">
        <f t="shared" si="8"/>
        <v>0</v>
      </c>
      <c r="AQ61" s="47">
        <f t="shared" si="8"/>
        <v>0</v>
      </c>
      <c r="AR61" s="47">
        <f t="shared" si="8"/>
        <v>0.8550000000000001</v>
      </c>
      <c r="AS61" s="47">
        <f t="shared" si="8"/>
        <v>107.09</v>
      </c>
      <c r="AT61" s="47">
        <f t="shared" si="8"/>
        <v>0</v>
      </c>
      <c r="AU61" s="47">
        <f t="shared" si="8"/>
        <v>0.521</v>
      </c>
      <c r="AV61" s="47">
        <f t="shared" si="8"/>
        <v>0</v>
      </c>
      <c r="AW61" s="47">
        <f t="shared" si="8"/>
        <v>0</v>
      </c>
      <c r="AX61" s="47">
        <f t="shared" si="8"/>
        <v>0</v>
      </c>
      <c r="AY61" s="47">
        <f t="shared" si="8"/>
        <v>0.34</v>
      </c>
      <c r="AZ61" s="47">
        <f t="shared" si="8"/>
        <v>2.0770000000000004</v>
      </c>
      <c r="BA61" s="47">
        <f t="shared" si="8"/>
        <v>1.4740000000000002</v>
      </c>
      <c r="BB61" s="47">
        <f t="shared" si="8"/>
        <v>0</v>
      </c>
      <c r="BC61" s="47">
        <f t="shared" si="8"/>
        <v>0</v>
      </c>
      <c r="BD61" s="47">
        <f aca="true" t="shared" si="9" ref="BD61:BS61">AVERAGE((BD14*0.17)+(BD31*0.17)+(BD47*0.67))</f>
        <v>0</v>
      </c>
      <c r="BE61" s="47">
        <f t="shared" si="9"/>
        <v>0</v>
      </c>
      <c r="BF61" s="47">
        <f t="shared" si="9"/>
        <v>0.51</v>
      </c>
      <c r="BG61" s="47">
        <f t="shared" si="9"/>
        <v>30.73</v>
      </c>
      <c r="BH61" s="47">
        <f t="shared" si="9"/>
        <v>0.557</v>
      </c>
      <c r="BI61" s="47">
        <f t="shared" si="9"/>
        <v>0</v>
      </c>
      <c r="BJ61" s="47">
        <f t="shared" si="9"/>
        <v>0</v>
      </c>
      <c r="BK61" s="47">
        <f t="shared" si="9"/>
        <v>1.8330000000000002</v>
      </c>
      <c r="BL61" s="47">
        <f t="shared" si="9"/>
        <v>0</v>
      </c>
      <c r="BM61" s="47">
        <f t="shared" si="9"/>
        <v>0</v>
      </c>
      <c r="BN61" s="47">
        <f t="shared" si="9"/>
        <v>0</v>
      </c>
      <c r="BO61" s="47">
        <f t="shared" si="9"/>
        <v>0</v>
      </c>
      <c r="BP61" s="47">
        <f t="shared" si="9"/>
        <v>0.4590000000000001</v>
      </c>
      <c r="BQ61" s="47">
        <f t="shared" si="9"/>
        <v>0</v>
      </c>
      <c r="BR61" s="47">
        <f t="shared" si="9"/>
        <v>0</v>
      </c>
      <c r="BS61" s="47">
        <f t="shared" si="9"/>
        <v>13.099</v>
      </c>
      <c r="BT61" s="47">
        <f>AVERAGE((BT14*0.17)+(BT31*0.17)+(BT47*0.67))</f>
        <v>1.501</v>
      </c>
      <c r="BU61" s="64">
        <f>AVERAGE((BU14*0.17)+(BU31*0.17)+(BU47*0.67))</f>
        <v>242.82</v>
      </c>
      <c r="BV61" s="73">
        <f>COUNTA(E61:BT61)</f>
        <v>68</v>
      </c>
      <c r="BW61" s="47"/>
      <c r="BX61" s="47"/>
      <c r="BY61" s="47"/>
      <c r="BZ61" s="47"/>
      <c r="CA61" s="47"/>
      <c r="CB61" s="47"/>
      <c r="CC61" s="47"/>
      <c r="CD61" s="47">
        <f aca="true" t="shared" si="10" ref="CD61:CM61">AVERAGE((CD14*0.17)+(CD31*0.17)+(CD47*0.67))</f>
        <v>29.110000000000003</v>
      </c>
      <c r="CE61" s="47">
        <f t="shared" si="10"/>
        <v>1.4073</v>
      </c>
      <c r="CF61" s="47" t="e">
        <f t="shared" si="10"/>
        <v>#VALUE!</v>
      </c>
      <c r="CG61" s="47" t="e">
        <f t="shared" si="10"/>
        <v>#VALUE!</v>
      </c>
      <c r="CH61" s="47">
        <f t="shared" si="10"/>
        <v>19.19</v>
      </c>
      <c r="CI61" s="47">
        <f t="shared" si="10"/>
        <v>8.628</v>
      </c>
      <c r="CJ61" s="47">
        <f t="shared" si="10"/>
        <v>1.366</v>
      </c>
      <c r="CK61" s="47" t="e">
        <f t="shared" si="10"/>
        <v>#VALUE!</v>
      </c>
      <c r="CL61" s="47" t="e">
        <f t="shared" si="10"/>
        <v>#VALUE!</v>
      </c>
      <c r="CM61" s="47">
        <f t="shared" si="10"/>
        <v>0.4294</v>
      </c>
    </row>
    <row r="62" spans="1:91" ht="11.25">
      <c r="A62" s="22" t="s">
        <v>125</v>
      </c>
      <c r="B62" s="23">
        <v>35704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64">
        <f aca="true" t="shared" si="11" ref="BU62:BU71">AVERAGE((BU15*0.17)+(BU32*0.17)+(BU48*0.67))</f>
        <v>182.45999999999998</v>
      </c>
      <c r="BV62" s="73"/>
      <c r="BW62" s="53"/>
      <c r="BX62" s="53"/>
      <c r="BY62" s="53"/>
      <c r="BZ62" s="53"/>
      <c r="CA62" s="53"/>
      <c r="CB62" s="53"/>
      <c r="CC62" s="53"/>
      <c r="CD62" s="47">
        <f aca="true" t="shared" si="12" ref="CD62:CM62">AVERAGE((CD15*0.17)+(CD32*0.17)+(CD48*0.67))</f>
        <v>38.71000000000001</v>
      </c>
      <c r="CE62" s="47" t="e">
        <f t="shared" si="12"/>
        <v>#VALUE!</v>
      </c>
      <c r="CF62" s="47" t="e">
        <f t="shared" si="12"/>
        <v>#VALUE!</v>
      </c>
      <c r="CG62" s="47" t="e">
        <f t="shared" si="12"/>
        <v>#VALUE!</v>
      </c>
      <c r="CH62" s="47">
        <f t="shared" si="12"/>
        <v>20.37</v>
      </c>
      <c r="CI62" s="47" t="e">
        <f t="shared" si="12"/>
        <v>#VALUE!</v>
      </c>
      <c r="CJ62" s="47">
        <f t="shared" si="12"/>
        <v>1.4046000000000003</v>
      </c>
      <c r="CK62" s="47" t="e">
        <f t="shared" si="12"/>
        <v>#VALUE!</v>
      </c>
      <c r="CL62" s="47">
        <f t="shared" si="12"/>
        <v>55.989999999999995</v>
      </c>
      <c r="CM62" s="47" t="e">
        <f t="shared" si="12"/>
        <v>#VALUE!</v>
      </c>
    </row>
    <row r="63" spans="1:91" ht="11.25">
      <c r="A63" s="22" t="s">
        <v>125</v>
      </c>
      <c r="B63" s="23">
        <v>35906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64">
        <f t="shared" si="11"/>
        <v>191.65800000000002</v>
      </c>
      <c r="BV63" s="73"/>
      <c r="BW63" s="53"/>
      <c r="BX63" s="53"/>
      <c r="BY63" s="53"/>
      <c r="BZ63" s="53"/>
      <c r="CA63" s="53"/>
      <c r="CB63" s="53"/>
      <c r="CC63" s="53"/>
      <c r="CD63" s="47">
        <f aca="true" t="shared" si="13" ref="CD63:CM63">AVERAGE((CD16*0.17)+(CD33*0.17)+(CD49*0.67))</f>
        <v>15.826</v>
      </c>
      <c r="CE63" s="47">
        <f t="shared" si="13"/>
        <v>0.138</v>
      </c>
      <c r="CF63" s="47" t="e">
        <f t="shared" si="13"/>
        <v>#VALUE!</v>
      </c>
      <c r="CG63" s="47" t="e">
        <f t="shared" si="13"/>
        <v>#VALUE!</v>
      </c>
      <c r="CH63" s="47">
        <f t="shared" si="13"/>
        <v>8.583</v>
      </c>
      <c r="CI63" s="47">
        <f t="shared" si="13"/>
        <v>6.143000000000001</v>
      </c>
      <c r="CJ63" s="47">
        <f t="shared" si="13"/>
        <v>0.74189</v>
      </c>
      <c r="CK63" s="47" t="e">
        <f t="shared" si="13"/>
        <v>#VALUE!</v>
      </c>
      <c r="CL63" s="47">
        <f t="shared" si="13"/>
        <v>15.764000000000001</v>
      </c>
      <c r="CM63" s="47">
        <f t="shared" si="13"/>
        <v>0.16402</v>
      </c>
    </row>
    <row r="64" spans="1:91" ht="11.25">
      <c r="A64" s="22" t="s">
        <v>125</v>
      </c>
      <c r="B64" s="23">
        <v>35996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64">
        <f t="shared" si="11"/>
        <v>189.19100000000003</v>
      </c>
      <c r="BV64" s="73"/>
      <c r="BW64" s="53"/>
      <c r="BX64" s="53"/>
      <c r="BY64" s="53"/>
      <c r="BZ64" s="53"/>
      <c r="CA64" s="53"/>
      <c r="CB64" s="53"/>
      <c r="CC64" s="53"/>
      <c r="CD64" s="47">
        <f aca="true" t="shared" si="14" ref="CD64:CM64">AVERAGE((CD17*0.17)+(CD34*0.17)+(CD50*0.67))</f>
        <v>41.21</v>
      </c>
      <c r="CE64" s="47" t="e">
        <f t="shared" si="14"/>
        <v>#VALUE!</v>
      </c>
      <c r="CF64" s="47">
        <f t="shared" si="14"/>
        <v>0.8410000000000001</v>
      </c>
      <c r="CG64" s="47" t="e">
        <f t="shared" si="14"/>
        <v>#VALUE!</v>
      </c>
      <c r="CH64" s="47">
        <f t="shared" si="14"/>
        <v>22.03</v>
      </c>
      <c r="CI64" s="47" t="e">
        <f t="shared" si="14"/>
        <v>#VALUE!</v>
      </c>
      <c r="CJ64" s="47">
        <f t="shared" si="14"/>
        <v>1.3840000000000001</v>
      </c>
      <c r="CK64" s="47" t="e">
        <f t="shared" si="14"/>
        <v>#VALUE!</v>
      </c>
      <c r="CL64" s="47">
        <f t="shared" si="14"/>
        <v>36.97</v>
      </c>
      <c r="CM64" s="47" t="e">
        <f t="shared" si="14"/>
        <v>#VALUE!</v>
      </c>
    </row>
    <row r="65" spans="1:91" ht="11.25">
      <c r="A65" s="22" t="s">
        <v>125</v>
      </c>
      <c r="B65" s="23">
        <v>36103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64">
        <f t="shared" si="11"/>
        <v>137.381</v>
      </c>
      <c r="BV65" s="7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</row>
    <row r="66" spans="1:91" ht="11.25">
      <c r="A66" s="22" t="s">
        <v>125</v>
      </c>
      <c r="B66" s="23">
        <v>36280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64">
        <f t="shared" si="11"/>
        <v>114.84500000000001</v>
      </c>
      <c r="BV66" s="7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</row>
    <row r="67" spans="1:91" ht="11.25">
      <c r="A67" s="22" t="s">
        <v>125</v>
      </c>
      <c r="B67" s="23">
        <v>36362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64">
        <f t="shared" si="11"/>
        <v>69.52600000000001</v>
      </c>
      <c r="BV67" s="7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</row>
    <row r="68" spans="1:91" ht="11.25">
      <c r="A68" s="22" t="s">
        <v>125</v>
      </c>
      <c r="B68" s="23">
        <v>36453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64">
        <f t="shared" si="11"/>
        <v>57.83700000000001</v>
      </c>
      <c r="BV68" s="7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</row>
    <row r="69" spans="1:91" ht="11.25">
      <c r="A69" s="22" t="s">
        <v>125</v>
      </c>
      <c r="B69" s="23">
        <v>36669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64">
        <f t="shared" si="11"/>
        <v>83.745</v>
      </c>
      <c r="BV69" s="7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</row>
    <row r="70" spans="1:91" ht="11.25">
      <c r="A70" s="22" t="s">
        <v>125</v>
      </c>
      <c r="B70" s="23">
        <v>36761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64">
        <f t="shared" si="11"/>
        <v>27.740000000000002</v>
      </c>
      <c r="BV70" s="7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</row>
    <row r="71" spans="1:91" ht="11.25">
      <c r="A71" s="22" t="s">
        <v>125</v>
      </c>
      <c r="B71" s="23">
        <v>36817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64">
        <f t="shared" si="11"/>
        <v>73.236</v>
      </c>
      <c r="BV71" s="7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</row>
    <row r="72" spans="5:91" ht="11.25"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64"/>
      <c r="BV72" s="7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</row>
    <row r="73" spans="73:91" ht="11.25">
      <c r="BU73" s="64"/>
      <c r="BV73" s="7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</row>
    <row r="74" spans="1:91" ht="11.25">
      <c r="A74" s="22" t="s">
        <v>126</v>
      </c>
      <c r="B74" s="23">
        <v>35257</v>
      </c>
      <c r="C74" s="45">
        <v>2</v>
      </c>
      <c r="D74" s="22" t="s">
        <v>111</v>
      </c>
      <c r="E74" s="40">
        <v>32</v>
      </c>
      <c r="G74" s="40">
        <v>1.9</v>
      </c>
      <c r="N74" s="40">
        <v>0.7</v>
      </c>
      <c r="Q74" s="40">
        <v>0.2</v>
      </c>
      <c r="S74" s="40">
        <v>1.3</v>
      </c>
      <c r="AE74" s="40">
        <v>0.2</v>
      </c>
      <c r="AG74" s="40" t="s">
        <v>127</v>
      </c>
      <c r="AJ74" s="40">
        <v>0.2</v>
      </c>
      <c r="AL74" s="40">
        <v>0.6</v>
      </c>
      <c r="AM74" s="40">
        <v>0.3</v>
      </c>
      <c r="AR74" s="40">
        <v>0.6</v>
      </c>
      <c r="AS74" s="40">
        <v>87</v>
      </c>
      <c r="BA74" s="40">
        <v>0.5</v>
      </c>
      <c r="BG74" s="40">
        <v>170</v>
      </c>
      <c r="BS74" s="40">
        <v>0.7</v>
      </c>
      <c r="BT74" s="40">
        <v>0.8</v>
      </c>
      <c r="BU74" s="64">
        <f aca="true" t="shared" si="15" ref="BU74:BU83">IF(COUNTA(A74)=1,IF(SUM(E74:BT74)=0,"ND",SUM(E74:BT74))," ")</f>
        <v>297</v>
      </c>
      <c r="BV74" s="73">
        <f aca="true" t="shared" si="16" ref="BV74:BV109">COUNTA(E74:BT74)</f>
        <v>16</v>
      </c>
      <c r="BW74" s="53"/>
      <c r="BX74" s="53"/>
      <c r="BY74" s="53"/>
      <c r="BZ74" s="53"/>
      <c r="CA74" s="53"/>
      <c r="CB74" s="53"/>
      <c r="CC74" s="53"/>
      <c r="CD74" s="45">
        <v>29</v>
      </c>
      <c r="CE74" s="45">
        <v>1.1</v>
      </c>
      <c r="CF74" s="45">
        <v>0.84</v>
      </c>
      <c r="CG74" s="45" t="s">
        <v>114</v>
      </c>
      <c r="CH74" s="45">
        <v>18</v>
      </c>
      <c r="CI74" s="45">
        <v>2</v>
      </c>
      <c r="CJ74" s="45">
        <v>2.3</v>
      </c>
      <c r="CK74" s="45" t="s">
        <v>114</v>
      </c>
      <c r="CL74" s="45">
        <v>53</v>
      </c>
      <c r="CM74" s="45">
        <v>0.23</v>
      </c>
    </row>
    <row r="75" spans="1:91" ht="11.25">
      <c r="A75" s="22" t="s">
        <v>126</v>
      </c>
      <c r="B75" s="23">
        <v>35286</v>
      </c>
      <c r="C75" s="45">
        <v>2</v>
      </c>
      <c r="D75" s="22" t="s">
        <v>111</v>
      </c>
      <c r="AG75" s="40">
        <v>0.7</v>
      </c>
      <c r="AJ75" s="40">
        <v>0.2</v>
      </c>
      <c r="AS75" s="40">
        <v>23</v>
      </c>
      <c r="BG75" s="40">
        <v>92</v>
      </c>
      <c r="BU75" s="64">
        <f t="shared" si="15"/>
        <v>115.9</v>
      </c>
      <c r="BV75" s="73">
        <f t="shared" si="16"/>
        <v>4</v>
      </c>
      <c r="BW75" s="53"/>
      <c r="BX75" s="53"/>
      <c r="BY75" s="53"/>
      <c r="BZ75" s="53"/>
      <c r="CA75" s="53"/>
      <c r="CB75" s="53"/>
      <c r="CC75" s="53"/>
      <c r="CD75" s="45">
        <v>36</v>
      </c>
      <c r="CE75" s="45">
        <v>5.9</v>
      </c>
      <c r="CF75" s="45">
        <v>3.5</v>
      </c>
      <c r="CG75" s="45" t="s">
        <v>114</v>
      </c>
      <c r="CH75" s="45">
        <v>14</v>
      </c>
      <c r="CI75" s="45" t="s">
        <v>114</v>
      </c>
      <c r="CJ75" s="45">
        <v>2.3</v>
      </c>
      <c r="CK75" s="45" t="s">
        <v>114</v>
      </c>
      <c r="CM75" s="45">
        <v>0.05</v>
      </c>
    </row>
    <row r="76" spans="1:95" ht="11.25">
      <c r="A76" s="22" t="s">
        <v>126</v>
      </c>
      <c r="B76" s="23">
        <v>35317</v>
      </c>
      <c r="C76" s="45">
        <v>2</v>
      </c>
      <c r="D76" s="22" t="s">
        <v>111</v>
      </c>
      <c r="G76" s="40">
        <v>1.3</v>
      </c>
      <c r="M76" s="40">
        <v>1.5</v>
      </c>
      <c r="N76" s="40">
        <v>0.7</v>
      </c>
      <c r="O76" s="40">
        <v>0.7</v>
      </c>
      <c r="Q76" s="40">
        <v>0.6</v>
      </c>
      <c r="AE76" s="40">
        <v>0.3</v>
      </c>
      <c r="AF76" s="40">
        <v>0.6</v>
      </c>
      <c r="AG76" s="40">
        <v>0.5</v>
      </c>
      <c r="AJ76" s="40">
        <v>0.2</v>
      </c>
      <c r="AM76" s="40">
        <v>0.4</v>
      </c>
      <c r="AR76" s="40">
        <v>0.8</v>
      </c>
      <c r="AS76" s="40">
        <v>51</v>
      </c>
      <c r="AV76" s="40">
        <v>0.6</v>
      </c>
      <c r="AZ76" s="40">
        <v>2.1</v>
      </c>
      <c r="BG76" s="40">
        <v>180</v>
      </c>
      <c r="BH76" s="40">
        <v>0.2</v>
      </c>
      <c r="BS76" s="40">
        <v>0.8</v>
      </c>
      <c r="BT76" s="40">
        <v>1.6</v>
      </c>
      <c r="BU76" s="64">
        <f t="shared" si="15"/>
        <v>243.9</v>
      </c>
      <c r="BV76" s="73">
        <f t="shared" si="16"/>
        <v>18</v>
      </c>
      <c r="BW76" s="53"/>
      <c r="BX76" s="53"/>
      <c r="BY76" s="53"/>
      <c r="BZ76" s="53"/>
      <c r="CA76" s="53"/>
      <c r="CB76" s="53"/>
      <c r="CC76" s="53"/>
      <c r="CD76" s="45">
        <v>29</v>
      </c>
      <c r="CE76" s="45">
        <v>0.91</v>
      </c>
      <c r="CF76" s="45">
        <v>1.5</v>
      </c>
      <c r="CG76" s="45" t="s">
        <v>114</v>
      </c>
      <c r="CH76" s="45">
        <v>17</v>
      </c>
      <c r="CI76" s="45" t="s">
        <v>114</v>
      </c>
      <c r="CJ76" s="45">
        <v>1.5</v>
      </c>
      <c r="CK76" s="45">
        <v>0.02</v>
      </c>
      <c r="CL76" s="45">
        <v>70</v>
      </c>
      <c r="CM76" s="45">
        <v>0.066</v>
      </c>
      <c r="CQ76" s="49">
        <v>7.12</v>
      </c>
    </row>
    <row r="77" spans="1:95" ht="11.25">
      <c r="A77" s="22" t="s">
        <v>126</v>
      </c>
      <c r="B77" s="23">
        <v>35538</v>
      </c>
      <c r="C77" s="45">
        <v>2</v>
      </c>
      <c r="D77" s="22" t="s">
        <v>111</v>
      </c>
      <c r="G77" s="40">
        <v>1.2</v>
      </c>
      <c r="M77" s="40">
        <v>1</v>
      </c>
      <c r="N77" s="40">
        <v>0.8</v>
      </c>
      <c r="O77" s="40" t="s">
        <v>114</v>
      </c>
      <c r="Q77" s="40">
        <v>0.7</v>
      </c>
      <c r="S77" s="40">
        <v>1.3</v>
      </c>
      <c r="AE77" s="40">
        <v>0.3</v>
      </c>
      <c r="AG77" s="40">
        <v>0.5</v>
      </c>
      <c r="AL77" s="40">
        <v>0.5</v>
      </c>
      <c r="AM77" s="40">
        <v>0.2</v>
      </c>
      <c r="AR77" s="40">
        <v>0.6</v>
      </c>
      <c r="AS77" s="40">
        <v>45</v>
      </c>
      <c r="BG77" s="40">
        <v>100</v>
      </c>
      <c r="BS77" s="40">
        <v>0.8</v>
      </c>
      <c r="BT77" s="40">
        <v>0.9</v>
      </c>
      <c r="BU77" s="64">
        <f t="shared" si="15"/>
        <v>153.8</v>
      </c>
      <c r="BV77" s="73">
        <f t="shared" si="16"/>
        <v>15</v>
      </c>
      <c r="BW77" s="53"/>
      <c r="BX77" s="53"/>
      <c r="BY77" s="53"/>
      <c r="BZ77" s="53"/>
      <c r="CA77" s="53"/>
      <c r="CB77" s="53"/>
      <c r="CC77" s="53"/>
      <c r="CD77" s="45">
        <v>28</v>
      </c>
      <c r="CE77" s="45">
        <v>0.16</v>
      </c>
      <c r="CF77" s="45">
        <v>0.94</v>
      </c>
      <c r="CG77" s="45" t="s">
        <v>114</v>
      </c>
      <c r="CH77" s="45">
        <v>17</v>
      </c>
      <c r="CI77" s="45" t="s">
        <v>114</v>
      </c>
      <c r="CJ77" s="45">
        <v>1.4</v>
      </c>
      <c r="CK77" s="45">
        <v>0.17</v>
      </c>
      <c r="CL77" s="45">
        <v>57</v>
      </c>
      <c r="CM77" s="45">
        <v>0.023</v>
      </c>
      <c r="CN77" s="50">
        <v>12.8</v>
      </c>
      <c r="CO77" s="51">
        <v>51.3</v>
      </c>
      <c r="CP77" s="51">
        <v>1808</v>
      </c>
      <c r="CQ77" s="50">
        <v>7.73</v>
      </c>
    </row>
    <row r="78" spans="1:95" ht="11.25">
      <c r="A78" s="22" t="s">
        <v>126</v>
      </c>
      <c r="B78" s="23">
        <v>35632</v>
      </c>
      <c r="C78" s="45">
        <v>2</v>
      </c>
      <c r="D78" s="22" t="s">
        <v>111</v>
      </c>
      <c r="E78" s="40">
        <v>0.7</v>
      </c>
      <c r="M78" s="40">
        <v>4</v>
      </c>
      <c r="AE78" s="40">
        <v>0.3</v>
      </c>
      <c r="AF78" s="40">
        <v>0.9</v>
      </c>
      <c r="AG78" s="40">
        <v>0.8</v>
      </c>
      <c r="AJ78" s="40">
        <v>1.7</v>
      </c>
      <c r="AM78" s="40">
        <v>0.3</v>
      </c>
      <c r="AR78" s="40">
        <v>0.2</v>
      </c>
      <c r="AS78" s="40">
        <v>39</v>
      </c>
      <c r="BA78" s="40">
        <v>2.1</v>
      </c>
      <c r="BG78" s="40">
        <v>27</v>
      </c>
      <c r="BK78" s="40">
        <v>0.2</v>
      </c>
      <c r="BS78" s="40">
        <v>0.5</v>
      </c>
      <c r="BT78" s="40">
        <v>0.2</v>
      </c>
      <c r="BU78" s="64">
        <f t="shared" si="15"/>
        <v>77.9</v>
      </c>
      <c r="BV78" s="73">
        <f t="shared" si="16"/>
        <v>14</v>
      </c>
      <c r="BW78" s="53"/>
      <c r="BX78" s="53"/>
      <c r="BY78" s="53"/>
      <c r="BZ78" s="53"/>
      <c r="CA78" s="53"/>
      <c r="CB78" s="53"/>
      <c r="CC78" s="53"/>
      <c r="CD78" s="45">
        <v>28</v>
      </c>
      <c r="CE78" s="45">
        <v>0.1</v>
      </c>
      <c r="CF78" s="45">
        <v>1.5</v>
      </c>
      <c r="CG78" s="45" t="s">
        <v>114</v>
      </c>
      <c r="CH78" s="45">
        <v>19</v>
      </c>
      <c r="CI78" s="45">
        <v>1</v>
      </c>
      <c r="CJ78" s="45">
        <v>1.3</v>
      </c>
      <c r="CK78" s="45" t="s">
        <v>114</v>
      </c>
      <c r="CL78" s="45" t="s">
        <v>115</v>
      </c>
      <c r="CM78" s="45">
        <v>0.19</v>
      </c>
      <c r="CN78" s="50">
        <v>13.1</v>
      </c>
      <c r="CO78" s="51">
        <v>34.8</v>
      </c>
      <c r="CP78" s="51">
        <v>1881</v>
      </c>
      <c r="CQ78" s="50">
        <v>7.32</v>
      </c>
    </row>
    <row r="79" spans="1:95" ht="11.25">
      <c r="A79" s="22" t="s">
        <v>126</v>
      </c>
      <c r="B79" s="23">
        <v>35704</v>
      </c>
      <c r="C79" s="45">
        <v>2</v>
      </c>
      <c r="D79" s="22" t="s">
        <v>111</v>
      </c>
      <c r="G79" s="40">
        <v>0.8</v>
      </c>
      <c r="M79" s="40">
        <v>2.9</v>
      </c>
      <c r="Q79" s="40">
        <v>0.4</v>
      </c>
      <c r="AG79" s="40">
        <v>0.6</v>
      </c>
      <c r="AJ79" s="40">
        <v>1</v>
      </c>
      <c r="AS79" s="40">
        <v>33</v>
      </c>
      <c r="BG79" s="40">
        <v>27</v>
      </c>
      <c r="BU79" s="64">
        <f t="shared" si="15"/>
        <v>65.7</v>
      </c>
      <c r="BV79" s="73">
        <f t="shared" si="16"/>
        <v>7</v>
      </c>
      <c r="BW79" s="53"/>
      <c r="BX79" s="53"/>
      <c r="BY79" s="53"/>
      <c r="BZ79" s="53"/>
      <c r="CA79" s="53"/>
      <c r="CB79" s="53" t="s">
        <v>114</v>
      </c>
      <c r="CC79" s="53">
        <v>16.3</v>
      </c>
      <c r="CD79" s="45">
        <v>35</v>
      </c>
      <c r="CE79" s="45">
        <v>0.14</v>
      </c>
      <c r="CF79" s="45">
        <v>0.81</v>
      </c>
      <c r="CG79" s="45" t="s">
        <v>114</v>
      </c>
      <c r="CH79" s="45">
        <v>18</v>
      </c>
      <c r="CI79" s="45">
        <v>12</v>
      </c>
      <c r="CJ79" s="45">
        <v>1.7</v>
      </c>
      <c r="CK79" s="45" t="s">
        <v>114</v>
      </c>
      <c r="CL79" s="45">
        <v>53</v>
      </c>
      <c r="CM79" s="45">
        <v>0.13</v>
      </c>
      <c r="CN79" s="50">
        <v>13.3</v>
      </c>
      <c r="CO79" s="51" t="s">
        <v>115</v>
      </c>
      <c r="CP79" s="51">
        <v>1758</v>
      </c>
      <c r="CQ79" s="50">
        <v>7.52</v>
      </c>
    </row>
    <row r="80" spans="1:95" ht="11.25">
      <c r="A80" s="22" t="s">
        <v>126</v>
      </c>
      <c r="B80" s="23">
        <v>35906</v>
      </c>
      <c r="C80" s="45">
        <v>2</v>
      </c>
      <c r="D80" s="22" t="s">
        <v>111</v>
      </c>
      <c r="G80" s="40">
        <v>0.9</v>
      </c>
      <c r="M80" s="40">
        <v>1.5</v>
      </c>
      <c r="Q80" s="40">
        <v>0.9</v>
      </c>
      <c r="U80" s="40">
        <v>0.7</v>
      </c>
      <c r="AE80" s="40">
        <v>0.3</v>
      </c>
      <c r="AG80" s="40">
        <v>1</v>
      </c>
      <c r="AJ80" s="40">
        <v>0.9</v>
      </c>
      <c r="AL80" s="40">
        <v>0.6</v>
      </c>
      <c r="AM80" s="40">
        <v>0.3</v>
      </c>
      <c r="AR80" s="40">
        <v>0.2</v>
      </c>
      <c r="AS80" s="40">
        <v>36</v>
      </c>
      <c r="BG80" s="40">
        <v>38</v>
      </c>
      <c r="BK80" s="40">
        <v>0.2</v>
      </c>
      <c r="BS80" s="40">
        <v>0.5</v>
      </c>
      <c r="BU80" s="64">
        <f t="shared" si="15"/>
        <v>82</v>
      </c>
      <c r="BV80" s="73">
        <f t="shared" si="16"/>
        <v>14</v>
      </c>
      <c r="BW80" s="53">
        <v>700</v>
      </c>
      <c r="BX80" s="53">
        <v>41</v>
      </c>
      <c r="BY80" s="53">
        <v>1100</v>
      </c>
      <c r="BZ80" s="53">
        <v>130</v>
      </c>
      <c r="CA80" s="53">
        <v>99</v>
      </c>
      <c r="CB80" s="53" t="s">
        <v>114</v>
      </c>
      <c r="CC80" s="53">
        <v>16.2</v>
      </c>
      <c r="CD80" s="45">
        <v>37</v>
      </c>
      <c r="CE80" s="45" t="s">
        <v>114</v>
      </c>
      <c r="CF80" s="45">
        <v>0.78</v>
      </c>
      <c r="CG80" s="45" t="s">
        <v>114</v>
      </c>
      <c r="CH80" s="45">
        <v>19</v>
      </c>
      <c r="CI80" s="45" t="s">
        <v>114</v>
      </c>
      <c r="CJ80" s="45">
        <v>1.9</v>
      </c>
      <c r="CK80" s="45" t="s">
        <v>114</v>
      </c>
      <c r="CL80" s="45">
        <v>60</v>
      </c>
      <c r="CM80" s="45">
        <v>0.018</v>
      </c>
      <c r="CN80" s="50"/>
      <c r="CO80" s="51"/>
      <c r="CP80" s="51"/>
      <c r="CQ80" s="50"/>
    </row>
    <row r="81" spans="1:95" ht="11.25">
      <c r="A81" s="22" t="s">
        <v>126</v>
      </c>
      <c r="B81" s="23">
        <v>35996</v>
      </c>
      <c r="C81" s="45">
        <v>2</v>
      </c>
      <c r="D81" s="22" t="s">
        <v>111</v>
      </c>
      <c r="G81" s="40">
        <v>0.6</v>
      </c>
      <c r="Q81" s="40">
        <v>0.3</v>
      </c>
      <c r="U81" s="40">
        <v>1.2</v>
      </c>
      <c r="AG81" s="40">
        <v>0.5</v>
      </c>
      <c r="AJ81" s="40">
        <v>0.6</v>
      </c>
      <c r="AS81" s="40">
        <v>33</v>
      </c>
      <c r="BG81" s="40">
        <v>18</v>
      </c>
      <c r="BU81" s="64">
        <f t="shared" si="15"/>
        <v>54.2</v>
      </c>
      <c r="BV81" s="73">
        <f t="shared" si="16"/>
        <v>7</v>
      </c>
      <c r="BW81" s="53">
        <v>630</v>
      </c>
      <c r="BX81" s="53">
        <v>41</v>
      </c>
      <c r="BY81" s="53">
        <v>960</v>
      </c>
      <c r="BZ81" s="53">
        <v>110</v>
      </c>
      <c r="CA81" s="53">
        <v>81</v>
      </c>
      <c r="CB81" s="53">
        <v>0.05</v>
      </c>
      <c r="CC81" s="53">
        <v>13.7</v>
      </c>
      <c r="CD81" s="45">
        <v>35</v>
      </c>
      <c r="CE81" s="45" t="s">
        <v>114</v>
      </c>
      <c r="CF81" s="45">
        <v>1.2</v>
      </c>
      <c r="CG81" s="45" t="s">
        <v>114</v>
      </c>
      <c r="CH81" s="45">
        <v>18</v>
      </c>
      <c r="CI81" s="45" t="s">
        <v>114</v>
      </c>
      <c r="CJ81" s="45">
        <v>1.3</v>
      </c>
      <c r="CK81" s="45" t="s">
        <v>114</v>
      </c>
      <c r="CL81" s="45">
        <v>54</v>
      </c>
      <c r="CM81" s="45" t="s">
        <v>114</v>
      </c>
      <c r="CN81" s="50">
        <v>8.3</v>
      </c>
      <c r="CO81" s="51" t="s">
        <v>115</v>
      </c>
      <c r="CP81" s="51">
        <v>1859</v>
      </c>
      <c r="CQ81" s="50">
        <v>7.44</v>
      </c>
    </row>
    <row r="82" spans="1:95" ht="11.25">
      <c r="A82" s="22" t="s">
        <v>126</v>
      </c>
      <c r="B82" s="23">
        <v>36103</v>
      </c>
      <c r="C82" s="45">
        <v>2</v>
      </c>
      <c r="D82" s="22" t="s">
        <v>111</v>
      </c>
      <c r="G82" s="40">
        <v>0.5</v>
      </c>
      <c r="Q82" s="40">
        <v>0.4</v>
      </c>
      <c r="AG82" s="40">
        <v>0.2</v>
      </c>
      <c r="AS82" s="40">
        <v>23</v>
      </c>
      <c r="BG82" s="40">
        <v>10</v>
      </c>
      <c r="BU82" s="64">
        <f t="shared" si="15"/>
        <v>34.1</v>
      </c>
      <c r="BV82" s="73">
        <f t="shared" si="16"/>
        <v>5</v>
      </c>
      <c r="BW82" s="53">
        <v>590</v>
      </c>
      <c r="BX82" s="53">
        <v>29</v>
      </c>
      <c r="BY82" s="53">
        <v>890</v>
      </c>
      <c r="BZ82" s="53">
        <v>87</v>
      </c>
      <c r="CA82" s="53">
        <v>81</v>
      </c>
      <c r="CB82" s="53" t="s">
        <v>114</v>
      </c>
      <c r="CC82" s="53">
        <v>12.9</v>
      </c>
      <c r="CD82" s="45">
        <v>34</v>
      </c>
      <c r="CE82" s="45" t="s">
        <v>114</v>
      </c>
      <c r="CF82" s="45">
        <v>0.71</v>
      </c>
      <c r="CG82" s="45" t="s">
        <v>114</v>
      </c>
      <c r="CH82" s="45">
        <v>17</v>
      </c>
      <c r="CI82" s="45" t="s">
        <v>114</v>
      </c>
      <c r="CJ82" s="45">
        <v>1.3</v>
      </c>
      <c r="CK82" s="45" t="s">
        <v>114</v>
      </c>
      <c r="CL82" s="45">
        <v>32</v>
      </c>
      <c r="CM82" s="45">
        <v>0.044</v>
      </c>
      <c r="CN82" s="50">
        <v>10.2</v>
      </c>
      <c r="CO82" s="52" t="s">
        <v>115</v>
      </c>
      <c r="CP82" s="51">
        <v>888</v>
      </c>
      <c r="CQ82" s="50">
        <v>7.14</v>
      </c>
    </row>
    <row r="83" spans="1:95" ht="11.25">
      <c r="A83" s="22" t="s">
        <v>126</v>
      </c>
      <c r="B83" s="23">
        <v>36280</v>
      </c>
      <c r="C83" s="45">
        <v>2</v>
      </c>
      <c r="D83" s="22" t="s">
        <v>111</v>
      </c>
      <c r="AE83" s="40">
        <v>0.2</v>
      </c>
      <c r="AG83" s="40">
        <v>0.5</v>
      </c>
      <c r="AJ83" s="40">
        <v>0.3</v>
      </c>
      <c r="AL83" s="40">
        <v>0.5</v>
      </c>
      <c r="AS83" s="40">
        <v>37</v>
      </c>
      <c r="BG83" s="40">
        <v>19</v>
      </c>
      <c r="BU83" s="64">
        <f t="shared" si="15"/>
        <v>57.5</v>
      </c>
      <c r="BV83" s="73">
        <f t="shared" si="16"/>
        <v>6</v>
      </c>
      <c r="BW83" s="53">
        <v>650</v>
      </c>
      <c r="BX83" s="53">
        <v>37</v>
      </c>
      <c r="BY83" s="53">
        <v>940</v>
      </c>
      <c r="BZ83" s="53">
        <v>93</v>
      </c>
      <c r="CA83" s="53">
        <v>95</v>
      </c>
      <c r="CB83" s="53">
        <v>0.06</v>
      </c>
      <c r="CC83" s="53">
        <v>13.3</v>
      </c>
      <c r="CD83" s="45">
        <v>34</v>
      </c>
      <c r="CE83" s="45" t="s">
        <v>123</v>
      </c>
      <c r="CF83" s="45">
        <v>0.63</v>
      </c>
      <c r="CG83" s="45" t="s">
        <v>120</v>
      </c>
      <c r="CH83" s="45">
        <v>17</v>
      </c>
      <c r="CI83" s="45" t="s">
        <v>121</v>
      </c>
      <c r="CJ83" s="45">
        <v>1.4</v>
      </c>
      <c r="CK83" s="45" t="s">
        <v>112</v>
      </c>
      <c r="CL83" s="45">
        <v>28</v>
      </c>
      <c r="CM83" s="45" t="s">
        <v>120</v>
      </c>
      <c r="CN83" s="50"/>
      <c r="CO83" s="52"/>
      <c r="CP83" s="51"/>
      <c r="CQ83" s="50"/>
    </row>
    <row r="84" spans="1:95" ht="11.25">
      <c r="A84" s="22" t="s">
        <v>126</v>
      </c>
      <c r="B84" s="23">
        <v>36368</v>
      </c>
      <c r="C84" s="45">
        <v>2</v>
      </c>
      <c r="D84" s="22" t="s">
        <v>111</v>
      </c>
      <c r="G84" s="40">
        <v>0.4</v>
      </c>
      <c r="Q84" s="40">
        <v>0.3</v>
      </c>
      <c r="S84" s="40">
        <v>0.5</v>
      </c>
      <c r="AG84" s="40">
        <v>0.5</v>
      </c>
      <c r="AJ84" s="40">
        <v>0.3</v>
      </c>
      <c r="AS84" s="40">
        <v>18</v>
      </c>
      <c r="BU84" s="64">
        <f>IF(COUNTA(A84)=1,IF(SUM(E84:BT84)=0,"ND",SUM(E84:BT84))," ")</f>
        <v>20</v>
      </c>
      <c r="BV84" s="73">
        <f>COUNTA(E84:BT84)</f>
        <v>6</v>
      </c>
      <c r="BW84" s="53">
        <v>570</v>
      </c>
      <c r="BX84" s="53">
        <v>19</v>
      </c>
      <c r="BY84" s="53">
        <v>880</v>
      </c>
      <c r="BZ84" s="53">
        <v>75</v>
      </c>
      <c r="CA84" s="53">
        <v>80</v>
      </c>
      <c r="CB84" s="53" t="s">
        <v>116</v>
      </c>
      <c r="CC84" s="53">
        <v>13.4</v>
      </c>
      <c r="CD84" s="45">
        <v>34</v>
      </c>
      <c r="CE84" s="45" t="s">
        <v>123</v>
      </c>
      <c r="CF84" s="45" t="s">
        <v>136</v>
      </c>
      <c r="CG84" s="45" t="s">
        <v>120</v>
      </c>
      <c r="CH84" s="45">
        <v>15</v>
      </c>
      <c r="CI84" s="45" t="s">
        <v>124</v>
      </c>
      <c r="CJ84" s="45">
        <v>1.3</v>
      </c>
      <c r="CK84" s="45" t="s">
        <v>112</v>
      </c>
      <c r="CL84" s="45">
        <v>23</v>
      </c>
      <c r="CM84" s="45" t="s">
        <v>123</v>
      </c>
      <c r="CN84" s="50">
        <v>6.32</v>
      </c>
      <c r="CO84" s="52">
        <v>29.3</v>
      </c>
      <c r="CP84" s="51">
        <v>1085</v>
      </c>
      <c r="CQ84" s="50">
        <v>7.53</v>
      </c>
    </row>
    <row r="85" spans="1:95" ht="11.25">
      <c r="A85" s="22" t="s">
        <v>126</v>
      </c>
      <c r="B85" s="23">
        <v>36453</v>
      </c>
      <c r="C85" s="45">
        <v>2</v>
      </c>
      <c r="D85" s="22" t="s">
        <v>111</v>
      </c>
      <c r="G85" s="40">
        <v>0.4</v>
      </c>
      <c r="Q85" s="40">
        <v>0.3</v>
      </c>
      <c r="AE85" s="40">
        <v>0.2</v>
      </c>
      <c r="AG85" s="40">
        <v>0.6</v>
      </c>
      <c r="AJ85" s="40">
        <v>0.3</v>
      </c>
      <c r="AS85" s="40">
        <v>14</v>
      </c>
      <c r="BA85" s="40">
        <v>0.5</v>
      </c>
      <c r="BU85" s="64">
        <f>IF(COUNTA(A85)=1,IF(SUM(E85:BT85)=0,"ND",SUM(E85:BT85))," ")</f>
        <v>16.3</v>
      </c>
      <c r="BV85" s="73">
        <f>COUNTA(E85:BT85)</f>
        <v>7</v>
      </c>
      <c r="BW85" s="53">
        <v>560</v>
      </c>
      <c r="BX85" s="53">
        <v>40</v>
      </c>
      <c r="BY85" s="53">
        <v>800</v>
      </c>
      <c r="BZ85" s="53">
        <v>74</v>
      </c>
      <c r="CA85" s="53">
        <v>75</v>
      </c>
      <c r="CB85" s="53" t="s">
        <v>116</v>
      </c>
      <c r="CC85" s="53">
        <v>12.5</v>
      </c>
      <c r="CD85" s="45">
        <v>35</v>
      </c>
      <c r="CE85" s="45" t="s">
        <v>123</v>
      </c>
      <c r="CF85" s="45" t="s">
        <v>136</v>
      </c>
      <c r="CG85" s="45" t="s">
        <v>120</v>
      </c>
      <c r="CH85" s="45">
        <v>20</v>
      </c>
      <c r="CI85" s="45" t="s">
        <v>124</v>
      </c>
      <c r="CJ85" s="45">
        <v>1.4</v>
      </c>
      <c r="CK85" s="45" t="s">
        <v>112</v>
      </c>
      <c r="CL85" s="45">
        <v>19</v>
      </c>
      <c r="CM85" s="45" t="s">
        <v>137</v>
      </c>
      <c r="CN85" s="50">
        <v>10.58</v>
      </c>
      <c r="CO85" s="52">
        <v>63</v>
      </c>
      <c r="CP85" s="51">
        <v>1343</v>
      </c>
      <c r="CQ85" s="50">
        <v>7.5</v>
      </c>
    </row>
    <row r="86" spans="1:95" ht="11.25">
      <c r="A86" s="22" t="s">
        <v>126</v>
      </c>
      <c r="B86" s="23">
        <v>36669</v>
      </c>
      <c r="C86" s="45">
        <v>2</v>
      </c>
      <c r="D86" s="22" t="s">
        <v>111</v>
      </c>
      <c r="G86" s="40">
        <v>0.3</v>
      </c>
      <c r="Q86" s="40">
        <v>0.2</v>
      </c>
      <c r="AG86" s="40">
        <v>0.5</v>
      </c>
      <c r="AJ86" s="40">
        <v>0.2</v>
      </c>
      <c r="AS86" s="40">
        <v>20</v>
      </c>
      <c r="BU86" s="64">
        <f>IF(COUNTA(A86)=1,IF(SUM(E86:BT86)=0,"ND",SUM(E86:BT86))," ")</f>
        <v>21.2</v>
      </c>
      <c r="BV86" s="73">
        <f>COUNTA(E86:BT86)</f>
        <v>5</v>
      </c>
      <c r="BW86" s="53">
        <v>560</v>
      </c>
      <c r="BX86" s="53">
        <v>26</v>
      </c>
      <c r="BY86" s="53">
        <v>800</v>
      </c>
      <c r="BZ86" s="53">
        <v>73</v>
      </c>
      <c r="CA86" s="53">
        <v>76</v>
      </c>
      <c r="CB86" s="53" t="s">
        <v>116</v>
      </c>
      <c r="CC86" s="53">
        <v>10</v>
      </c>
      <c r="CD86" s="45">
        <v>27</v>
      </c>
      <c r="CE86" s="45" t="s">
        <v>123</v>
      </c>
      <c r="CF86" s="45">
        <v>1.3</v>
      </c>
      <c r="CG86" s="45" t="s">
        <v>120</v>
      </c>
      <c r="CH86" s="45">
        <v>16</v>
      </c>
      <c r="CI86" s="45" t="s">
        <v>124</v>
      </c>
      <c r="CJ86" s="45">
        <v>1.4</v>
      </c>
      <c r="CK86" s="45" t="s">
        <v>112</v>
      </c>
      <c r="CL86" s="45">
        <v>27</v>
      </c>
      <c r="CM86" s="45">
        <v>0.01</v>
      </c>
      <c r="CN86" s="50">
        <v>10.1</v>
      </c>
      <c r="CO86" s="52">
        <v>32.3</v>
      </c>
      <c r="CP86" s="51">
        <v>866</v>
      </c>
      <c r="CQ86" s="50">
        <v>8.38</v>
      </c>
    </row>
    <row r="87" spans="1:95" ht="11.25">
      <c r="A87" s="22" t="s">
        <v>126</v>
      </c>
      <c r="B87" s="23">
        <v>36761</v>
      </c>
      <c r="C87" s="45">
        <v>2</v>
      </c>
      <c r="D87" s="22" t="s">
        <v>111</v>
      </c>
      <c r="G87" s="40">
        <v>0.2</v>
      </c>
      <c r="AG87" s="40">
        <v>0.4</v>
      </c>
      <c r="AJ87" s="40">
        <v>0.3</v>
      </c>
      <c r="AS87" s="40">
        <v>19</v>
      </c>
      <c r="BU87" s="64">
        <f>IF(COUNTA(A87)=1,IF(SUM(E87:BT87)=0,"ND",SUM(E87:BT87))," ")</f>
        <v>19.9</v>
      </c>
      <c r="BV87" s="73">
        <f>COUNTA(E87:BT87)</f>
        <v>4</v>
      </c>
      <c r="BW87" s="53">
        <v>570</v>
      </c>
      <c r="BX87" s="53">
        <v>33</v>
      </c>
      <c r="BY87" s="53">
        <v>850</v>
      </c>
      <c r="BZ87" s="53">
        <v>68</v>
      </c>
      <c r="CA87" s="53">
        <v>73</v>
      </c>
      <c r="CB87" s="53" t="s">
        <v>116</v>
      </c>
      <c r="CC87" s="53">
        <v>8.74</v>
      </c>
      <c r="CD87" s="45">
        <v>26</v>
      </c>
      <c r="CE87" s="45" t="s">
        <v>118</v>
      </c>
      <c r="CF87" s="45">
        <v>0.61</v>
      </c>
      <c r="CG87" s="45" t="s">
        <v>120</v>
      </c>
      <c r="CH87" s="45">
        <v>16</v>
      </c>
      <c r="CI87" s="45" t="s">
        <v>121</v>
      </c>
      <c r="CJ87" s="45">
        <v>1.4</v>
      </c>
      <c r="CK87" s="45" t="s">
        <v>112</v>
      </c>
      <c r="CL87" s="45">
        <v>22</v>
      </c>
      <c r="CM87" s="45" t="s">
        <v>137</v>
      </c>
      <c r="CN87" s="50"/>
      <c r="CO87" s="52"/>
      <c r="CP87" s="51"/>
      <c r="CQ87" s="50"/>
    </row>
    <row r="88" spans="1:95" ht="11.25">
      <c r="A88" s="22" t="s">
        <v>126</v>
      </c>
      <c r="B88" s="23">
        <v>36817</v>
      </c>
      <c r="C88" s="45">
        <v>2</v>
      </c>
      <c r="D88" s="22" t="s">
        <v>111</v>
      </c>
      <c r="AG88" s="40">
        <v>0.4</v>
      </c>
      <c r="AJ88" s="40">
        <v>0.2</v>
      </c>
      <c r="AS88" s="40">
        <v>18</v>
      </c>
      <c r="BU88" s="64">
        <f>IF(COUNTA(A88)=1,IF(SUM(E88:BT88)=0,"ND",SUM(E88:BT88))," ")</f>
        <v>18.6</v>
      </c>
      <c r="BV88" s="73">
        <f>COUNTA(E88:BT88)</f>
        <v>3</v>
      </c>
      <c r="BW88" s="53">
        <v>640</v>
      </c>
      <c r="BX88" s="53">
        <v>21</v>
      </c>
      <c r="BY88" s="53">
        <v>760</v>
      </c>
      <c r="BZ88" s="53">
        <v>57</v>
      </c>
      <c r="CA88" s="53">
        <v>68</v>
      </c>
      <c r="CB88" s="53" t="s">
        <v>116</v>
      </c>
      <c r="CC88" s="53">
        <v>6.47</v>
      </c>
      <c r="CD88" s="45">
        <v>25</v>
      </c>
      <c r="CE88" s="45" t="s">
        <v>118</v>
      </c>
      <c r="CF88" s="45">
        <v>0.53</v>
      </c>
      <c r="CG88" s="45" t="s">
        <v>120</v>
      </c>
      <c r="CH88" s="45">
        <v>14</v>
      </c>
      <c r="CI88" s="45" t="s">
        <v>121</v>
      </c>
      <c r="CJ88" s="45">
        <v>1.4</v>
      </c>
      <c r="CK88" s="45" t="s">
        <v>112</v>
      </c>
      <c r="CL88" s="45">
        <v>21</v>
      </c>
      <c r="CM88" s="45" t="s">
        <v>137</v>
      </c>
      <c r="CN88" s="50"/>
      <c r="CO88" s="52"/>
      <c r="CP88" s="51"/>
      <c r="CQ88" s="50"/>
    </row>
    <row r="89" spans="73:95" ht="11.25">
      <c r="BU89" s="64"/>
      <c r="BV89" s="73"/>
      <c r="BW89" s="53"/>
      <c r="BX89" s="53"/>
      <c r="BY89" s="53"/>
      <c r="BZ89" s="53"/>
      <c r="CA89" s="53"/>
      <c r="CB89" s="53"/>
      <c r="CC89" s="53"/>
      <c r="CN89" s="50"/>
      <c r="CO89" s="52"/>
      <c r="CP89" s="51"/>
      <c r="CQ89" s="50"/>
    </row>
    <row r="90" ht="11.25">
      <c r="BV90" s="73"/>
    </row>
    <row r="91" spans="1:91" ht="11.25">
      <c r="A91" s="22" t="s">
        <v>128</v>
      </c>
      <c r="B91" s="23">
        <v>35257</v>
      </c>
      <c r="C91" s="45">
        <v>3</v>
      </c>
      <c r="D91" s="22" t="s">
        <v>111</v>
      </c>
      <c r="G91" s="40">
        <v>0.3</v>
      </c>
      <c r="AS91" s="40">
        <v>19</v>
      </c>
      <c r="BG91" s="40">
        <v>50</v>
      </c>
      <c r="BU91" s="64">
        <f aca="true" t="shared" si="17" ref="BU91:BU100">IF(COUNTA(A91)=1,IF(SUM(E91:BT91)=0,"ND",SUM(E91:BT91))," ")</f>
        <v>69.3</v>
      </c>
      <c r="BV91" s="73">
        <f t="shared" si="16"/>
        <v>3</v>
      </c>
      <c r="BW91" s="53"/>
      <c r="BX91" s="53"/>
      <c r="BY91" s="53"/>
      <c r="BZ91" s="53"/>
      <c r="CA91" s="53"/>
      <c r="CB91" s="53"/>
      <c r="CC91" s="53"/>
      <c r="CD91" s="45">
        <v>4.9</v>
      </c>
      <c r="CE91" s="45">
        <v>0.38</v>
      </c>
      <c r="CF91" s="45">
        <v>0.51</v>
      </c>
      <c r="CG91" s="45" t="s">
        <v>114</v>
      </c>
      <c r="CH91" s="45">
        <v>1.1</v>
      </c>
      <c r="CI91" s="45" t="s">
        <v>114</v>
      </c>
      <c r="CJ91" s="45">
        <v>0.4</v>
      </c>
      <c r="CK91" s="45" t="s">
        <v>114</v>
      </c>
      <c r="CL91" s="45">
        <v>28</v>
      </c>
      <c r="CM91" s="45">
        <v>0.024</v>
      </c>
    </row>
    <row r="92" spans="1:91" ht="11.25">
      <c r="A92" s="22" t="s">
        <v>128</v>
      </c>
      <c r="B92" s="23">
        <v>35286</v>
      </c>
      <c r="C92" s="45">
        <v>3</v>
      </c>
      <c r="D92" s="22" t="s">
        <v>111</v>
      </c>
      <c r="BU92" s="64" t="str">
        <f t="shared" si="17"/>
        <v>ND</v>
      </c>
      <c r="BV92" s="73">
        <f t="shared" si="16"/>
        <v>0</v>
      </c>
      <c r="BW92" s="53"/>
      <c r="BX92" s="53"/>
      <c r="BY92" s="53"/>
      <c r="BZ92" s="53"/>
      <c r="CA92" s="53"/>
      <c r="CB92" s="53"/>
      <c r="CC92" s="53"/>
      <c r="CD92" s="45">
        <v>3.5</v>
      </c>
      <c r="CE92" s="45">
        <v>2</v>
      </c>
      <c r="CF92" s="45">
        <v>1.1</v>
      </c>
      <c r="CG92" s="45" t="s">
        <v>114</v>
      </c>
      <c r="CH92" s="45">
        <v>0.14</v>
      </c>
      <c r="CI92" s="45">
        <v>1.1</v>
      </c>
      <c r="CJ92" s="45">
        <v>0.079</v>
      </c>
      <c r="CK92" s="45">
        <v>0.04</v>
      </c>
      <c r="CM92" s="45" t="s">
        <v>114</v>
      </c>
    </row>
    <row r="93" spans="1:95" ht="11.25">
      <c r="A93" s="22" t="s">
        <v>128</v>
      </c>
      <c r="B93" s="23">
        <v>35317</v>
      </c>
      <c r="C93" s="45">
        <v>3</v>
      </c>
      <c r="D93" s="22" t="s">
        <v>111</v>
      </c>
      <c r="AS93" s="40">
        <v>12</v>
      </c>
      <c r="BG93" s="40">
        <v>34</v>
      </c>
      <c r="BH93" s="40">
        <v>0.5</v>
      </c>
      <c r="BT93" s="40">
        <v>0.2</v>
      </c>
      <c r="BU93" s="64">
        <f t="shared" si="17"/>
        <v>46.7</v>
      </c>
      <c r="BV93" s="73">
        <f t="shared" si="16"/>
        <v>4</v>
      </c>
      <c r="BW93" s="53"/>
      <c r="BX93" s="53"/>
      <c r="BY93" s="53"/>
      <c r="BZ93" s="53"/>
      <c r="CA93" s="53"/>
      <c r="CB93" s="53"/>
      <c r="CC93" s="53"/>
      <c r="CD93" s="45">
        <v>7.1</v>
      </c>
      <c r="CE93" s="45">
        <v>5.3</v>
      </c>
      <c r="CF93" s="45">
        <v>1.1</v>
      </c>
      <c r="CG93" s="45" t="s">
        <v>114</v>
      </c>
      <c r="CH93" s="45">
        <v>0.44</v>
      </c>
      <c r="CI93" s="45" t="s">
        <v>114</v>
      </c>
      <c r="CJ93" s="45">
        <v>0.098</v>
      </c>
      <c r="CK93" s="45" t="s">
        <v>114</v>
      </c>
      <c r="CL93" s="45">
        <v>64</v>
      </c>
      <c r="CM93" s="45" t="s">
        <v>114</v>
      </c>
      <c r="CQ93" s="49">
        <v>7.78</v>
      </c>
    </row>
    <row r="94" spans="1:95" ht="11.25">
      <c r="A94" s="22" t="s">
        <v>128</v>
      </c>
      <c r="B94" s="23">
        <v>35538</v>
      </c>
      <c r="C94" s="45">
        <v>3</v>
      </c>
      <c r="D94" s="22" t="s">
        <v>111</v>
      </c>
      <c r="AS94" s="40">
        <v>9.5</v>
      </c>
      <c r="BG94" s="40">
        <v>24</v>
      </c>
      <c r="BU94" s="64">
        <f t="shared" si="17"/>
        <v>33.5</v>
      </c>
      <c r="BV94" s="73">
        <f t="shared" si="16"/>
        <v>2</v>
      </c>
      <c r="BW94" s="53"/>
      <c r="BX94" s="53"/>
      <c r="BY94" s="53"/>
      <c r="BZ94" s="53"/>
      <c r="CA94" s="53"/>
      <c r="CB94" s="53"/>
      <c r="CC94" s="53"/>
      <c r="CD94" s="45">
        <v>6.9</v>
      </c>
      <c r="CE94" s="45">
        <v>0.1</v>
      </c>
      <c r="CF94" s="45">
        <v>0.58</v>
      </c>
      <c r="CG94" s="45" t="s">
        <v>114</v>
      </c>
      <c r="CH94" s="45">
        <v>1.1</v>
      </c>
      <c r="CI94" s="45" t="s">
        <v>114</v>
      </c>
      <c r="CJ94" s="45">
        <v>0.73</v>
      </c>
      <c r="CK94" s="45" t="s">
        <v>114</v>
      </c>
      <c r="CL94" s="45">
        <v>15</v>
      </c>
      <c r="CM94" s="45" t="s">
        <v>114</v>
      </c>
      <c r="CN94" s="50">
        <v>13.2</v>
      </c>
      <c r="CO94" s="51">
        <v>14.8</v>
      </c>
      <c r="CP94" s="51">
        <v>1548</v>
      </c>
      <c r="CQ94" s="50">
        <v>8.25</v>
      </c>
    </row>
    <row r="95" spans="1:95" ht="11.25">
      <c r="A95" s="22" t="s">
        <v>128</v>
      </c>
      <c r="B95" s="23">
        <v>35632</v>
      </c>
      <c r="C95" s="45">
        <v>3</v>
      </c>
      <c r="D95" s="22" t="s">
        <v>111</v>
      </c>
      <c r="AS95" s="40">
        <v>4.8</v>
      </c>
      <c r="BU95" s="64">
        <f t="shared" si="17"/>
        <v>4.8</v>
      </c>
      <c r="BV95" s="73">
        <f t="shared" si="16"/>
        <v>1</v>
      </c>
      <c r="BW95" s="53"/>
      <c r="BX95" s="53"/>
      <c r="BY95" s="53"/>
      <c r="BZ95" s="53"/>
      <c r="CA95" s="53"/>
      <c r="CB95" s="53"/>
      <c r="CC95" s="53"/>
      <c r="CD95" s="45">
        <v>9.5</v>
      </c>
      <c r="CE95" s="45">
        <v>0.23</v>
      </c>
      <c r="CF95" s="45">
        <v>2.7</v>
      </c>
      <c r="CG95" s="45" t="s">
        <v>114</v>
      </c>
      <c r="CH95" s="45">
        <v>5.4</v>
      </c>
      <c r="CI95" s="45">
        <v>3.8</v>
      </c>
      <c r="CJ95" s="45">
        <v>0.44</v>
      </c>
      <c r="CK95" s="45">
        <v>0.04</v>
      </c>
      <c r="CL95" s="45" t="s">
        <v>115</v>
      </c>
      <c r="CM95" s="45">
        <v>0.038</v>
      </c>
      <c r="CN95" s="50">
        <v>12.1</v>
      </c>
      <c r="CO95" s="51">
        <v>16.3</v>
      </c>
      <c r="CP95" s="51">
        <v>1127</v>
      </c>
      <c r="CQ95" s="50">
        <v>8.63</v>
      </c>
    </row>
    <row r="96" spans="1:95" ht="11.25">
      <c r="A96" s="22" t="s">
        <v>128</v>
      </c>
      <c r="B96" s="23">
        <v>35704</v>
      </c>
      <c r="C96" s="45">
        <v>3</v>
      </c>
      <c r="D96" s="22" t="s">
        <v>111</v>
      </c>
      <c r="AS96" s="40">
        <v>3.2</v>
      </c>
      <c r="BU96" s="64">
        <f t="shared" si="17"/>
        <v>3.2</v>
      </c>
      <c r="BV96" s="73">
        <f t="shared" si="16"/>
        <v>1</v>
      </c>
      <c r="BW96" s="53"/>
      <c r="BX96" s="53"/>
      <c r="BY96" s="53"/>
      <c r="BZ96" s="53"/>
      <c r="CA96" s="53"/>
      <c r="CB96" s="53">
        <v>0.87</v>
      </c>
      <c r="CC96" s="53">
        <v>6.91</v>
      </c>
      <c r="CD96" s="45">
        <v>3.5</v>
      </c>
      <c r="CE96" s="45" t="s">
        <v>114</v>
      </c>
      <c r="CF96" s="45" t="s">
        <v>114</v>
      </c>
      <c r="CG96" s="45" t="s">
        <v>114</v>
      </c>
      <c r="CH96" s="45">
        <v>0.36</v>
      </c>
      <c r="CI96" s="45">
        <v>1.1</v>
      </c>
      <c r="CJ96" s="45">
        <v>0.16</v>
      </c>
      <c r="CK96" s="45" t="s">
        <v>114</v>
      </c>
      <c r="CL96" s="45">
        <v>44</v>
      </c>
      <c r="CM96" s="45">
        <v>0.05</v>
      </c>
      <c r="CN96" s="50">
        <v>12.1</v>
      </c>
      <c r="CO96" s="51" t="s">
        <v>115</v>
      </c>
      <c r="CP96" s="51">
        <v>1536</v>
      </c>
      <c r="CQ96" s="50">
        <v>7.89</v>
      </c>
    </row>
    <row r="97" spans="1:95" ht="11.25">
      <c r="A97" s="22" t="s">
        <v>128</v>
      </c>
      <c r="B97" s="23">
        <v>35906</v>
      </c>
      <c r="C97" s="45">
        <v>3</v>
      </c>
      <c r="D97" s="22" t="s">
        <v>111</v>
      </c>
      <c r="AS97" s="40">
        <v>4.7</v>
      </c>
      <c r="BU97" s="64">
        <f t="shared" si="17"/>
        <v>4.7</v>
      </c>
      <c r="BV97" s="73">
        <f t="shared" si="16"/>
        <v>1</v>
      </c>
      <c r="BW97" s="53">
        <v>420</v>
      </c>
      <c r="BX97" s="53">
        <v>12</v>
      </c>
      <c r="BY97" s="53">
        <v>800</v>
      </c>
      <c r="BZ97" s="53">
        <v>110</v>
      </c>
      <c r="CA97" s="53">
        <v>100</v>
      </c>
      <c r="CB97" s="53">
        <v>0.66</v>
      </c>
      <c r="CC97" s="53">
        <v>3.56</v>
      </c>
      <c r="CD97" s="45">
        <v>7.5</v>
      </c>
      <c r="CE97" s="45" t="s">
        <v>114</v>
      </c>
      <c r="CF97" s="45" t="s">
        <v>114</v>
      </c>
      <c r="CG97" s="45" t="s">
        <v>114</v>
      </c>
      <c r="CH97" s="45">
        <v>2.3</v>
      </c>
      <c r="CI97" s="45" t="s">
        <v>114</v>
      </c>
      <c r="CJ97" s="45">
        <v>0.27</v>
      </c>
      <c r="CK97" s="45" t="s">
        <v>114</v>
      </c>
      <c r="CL97" s="45">
        <v>39</v>
      </c>
      <c r="CM97" s="45" t="s">
        <v>114</v>
      </c>
      <c r="CN97" s="50"/>
      <c r="CO97" s="51"/>
      <c r="CP97" s="51"/>
      <c r="CQ97" s="50"/>
    </row>
    <row r="98" spans="1:95" ht="11.25">
      <c r="A98" s="22" t="s">
        <v>128</v>
      </c>
      <c r="B98" s="23">
        <v>35996</v>
      </c>
      <c r="C98" s="45">
        <v>3</v>
      </c>
      <c r="D98" s="22" t="s">
        <v>111</v>
      </c>
      <c r="AS98" s="40">
        <v>4.9</v>
      </c>
      <c r="BU98" s="64">
        <f t="shared" si="17"/>
        <v>4.9</v>
      </c>
      <c r="BV98" s="73">
        <f t="shared" si="16"/>
        <v>1</v>
      </c>
      <c r="BW98" s="53">
        <v>510</v>
      </c>
      <c r="BX98" s="53">
        <v>3.6</v>
      </c>
      <c r="BY98" s="53">
        <v>840</v>
      </c>
      <c r="BZ98" s="53">
        <v>110</v>
      </c>
      <c r="CA98" s="53">
        <v>76</v>
      </c>
      <c r="CB98" s="53">
        <v>1.2</v>
      </c>
      <c r="CC98" s="53">
        <v>4.77</v>
      </c>
      <c r="CD98" s="45">
        <v>13</v>
      </c>
      <c r="CE98" s="45" t="s">
        <v>114</v>
      </c>
      <c r="CF98" s="45" t="s">
        <v>114</v>
      </c>
      <c r="CG98" s="45" t="s">
        <v>114</v>
      </c>
      <c r="CH98" s="45">
        <v>0.2</v>
      </c>
      <c r="CI98" s="45" t="s">
        <v>114</v>
      </c>
      <c r="CJ98" s="45">
        <v>0.12</v>
      </c>
      <c r="CK98" s="45" t="s">
        <v>114</v>
      </c>
      <c r="CL98" s="45">
        <v>33</v>
      </c>
      <c r="CM98" s="45">
        <v>0.038</v>
      </c>
      <c r="CN98" s="50">
        <v>7.4</v>
      </c>
      <c r="CO98" s="51" t="s">
        <v>115</v>
      </c>
      <c r="CP98" s="51">
        <v>1592</v>
      </c>
      <c r="CQ98" s="50">
        <v>7.93</v>
      </c>
    </row>
    <row r="99" spans="1:95" ht="11.25">
      <c r="A99" s="22" t="s">
        <v>128</v>
      </c>
      <c r="B99" s="23">
        <v>36103</v>
      </c>
      <c r="C99" s="45">
        <v>3</v>
      </c>
      <c r="D99" s="22" t="s">
        <v>111</v>
      </c>
      <c r="AS99" s="40">
        <v>3.2</v>
      </c>
      <c r="BU99" s="64">
        <f t="shared" si="17"/>
        <v>3.2</v>
      </c>
      <c r="BV99" s="73">
        <f t="shared" si="16"/>
        <v>1</v>
      </c>
      <c r="BW99" s="53">
        <v>480</v>
      </c>
      <c r="BX99" s="53">
        <v>2.8</v>
      </c>
      <c r="BY99" s="53">
        <v>790</v>
      </c>
      <c r="BZ99" s="53">
        <v>89</v>
      </c>
      <c r="CA99" s="53">
        <v>76</v>
      </c>
      <c r="CB99" s="53">
        <v>4.3</v>
      </c>
      <c r="CC99" s="53">
        <v>3.98</v>
      </c>
      <c r="CD99" s="45">
        <v>5.3</v>
      </c>
      <c r="CE99" s="45" t="s">
        <v>114</v>
      </c>
      <c r="CF99" s="45">
        <v>0.56</v>
      </c>
      <c r="CG99" s="45" t="s">
        <v>114</v>
      </c>
      <c r="CH99" s="45">
        <v>0.8</v>
      </c>
      <c r="CI99" s="45" t="s">
        <v>114</v>
      </c>
      <c r="CJ99" s="45">
        <v>0.17</v>
      </c>
      <c r="CK99" s="45" t="s">
        <v>114</v>
      </c>
      <c r="CL99" s="45">
        <v>30</v>
      </c>
      <c r="CM99" s="45" t="s">
        <v>114</v>
      </c>
      <c r="CN99" s="50">
        <v>8.4</v>
      </c>
      <c r="CO99" s="52" t="s">
        <v>115</v>
      </c>
      <c r="CP99" s="51">
        <v>809</v>
      </c>
      <c r="CQ99" s="50">
        <v>7.7</v>
      </c>
    </row>
    <row r="100" spans="1:95" ht="11.25">
      <c r="A100" s="22" t="s">
        <v>128</v>
      </c>
      <c r="B100" s="23">
        <v>36280</v>
      </c>
      <c r="C100" s="45">
        <v>3</v>
      </c>
      <c r="D100" s="22" t="s">
        <v>111</v>
      </c>
      <c r="AS100" s="40">
        <v>3</v>
      </c>
      <c r="BU100" s="64">
        <f t="shared" si="17"/>
        <v>3</v>
      </c>
      <c r="BV100" s="73">
        <f t="shared" si="16"/>
        <v>1</v>
      </c>
      <c r="BW100" s="53">
        <v>440</v>
      </c>
      <c r="BX100" s="53">
        <v>14</v>
      </c>
      <c r="BY100" s="53">
        <v>770</v>
      </c>
      <c r="BZ100" s="53">
        <v>89</v>
      </c>
      <c r="CA100" s="53">
        <v>83</v>
      </c>
      <c r="CB100" s="53">
        <v>1.4</v>
      </c>
      <c r="CC100" s="53">
        <v>5.77</v>
      </c>
      <c r="CD100" s="45">
        <v>7.3</v>
      </c>
      <c r="CE100" s="45" t="s">
        <v>118</v>
      </c>
      <c r="CF100" s="45" t="s">
        <v>119</v>
      </c>
      <c r="CG100" s="45" t="s">
        <v>120</v>
      </c>
      <c r="CH100" s="45">
        <v>1.4</v>
      </c>
      <c r="CI100" s="45" t="s">
        <v>124</v>
      </c>
      <c r="CJ100" s="45">
        <v>0.15</v>
      </c>
      <c r="CK100" s="45" t="s">
        <v>112</v>
      </c>
      <c r="CL100" s="45">
        <v>24</v>
      </c>
      <c r="CM100" s="45" t="s">
        <v>120</v>
      </c>
      <c r="CN100" s="50"/>
      <c r="CO100" s="51"/>
      <c r="CP100" s="51"/>
      <c r="CQ100" s="50"/>
    </row>
    <row r="101" spans="1:95" ht="11.25">
      <c r="A101" s="22" t="s">
        <v>128</v>
      </c>
      <c r="B101" s="23">
        <v>36368</v>
      </c>
      <c r="C101" s="45">
        <v>3</v>
      </c>
      <c r="D101" s="22" t="s">
        <v>111</v>
      </c>
      <c r="AS101" s="40">
        <v>3.5</v>
      </c>
      <c r="BU101" s="64">
        <f>IF(COUNTA(A101)=1,IF(SUM(E101:BT101)=0,"ND",SUM(E101:BT101))," ")</f>
        <v>3.5</v>
      </c>
      <c r="BV101" s="73">
        <f>COUNTA(E101:BT101)</f>
        <v>1</v>
      </c>
      <c r="BW101" s="53">
        <v>380</v>
      </c>
      <c r="BX101" s="53">
        <v>25</v>
      </c>
      <c r="BY101" s="53">
        <v>670</v>
      </c>
      <c r="BZ101" s="53">
        <v>78</v>
      </c>
      <c r="CA101" s="53">
        <v>67</v>
      </c>
      <c r="CB101" s="53">
        <v>0.83</v>
      </c>
      <c r="CC101" s="53">
        <v>4.64</v>
      </c>
      <c r="CD101" s="45">
        <v>11</v>
      </c>
      <c r="CE101" s="45" t="s">
        <v>123</v>
      </c>
      <c r="CF101" s="45" t="s">
        <v>136</v>
      </c>
      <c r="CG101" s="45" t="s">
        <v>120</v>
      </c>
      <c r="CH101" s="45">
        <v>0.41</v>
      </c>
      <c r="CI101" s="45" t="s">
        <v>124</v>
      </c>
      <c r="CJ101" s="45">
        <v>0.42</v>
      </c>
      <c r="CK101" s="45" t="s">
        <v>112</v>
      </c>
      <c r="CL101" s="45">
        <v>19</v>
      </c>
      <c r="CM101" s="45" t="s">
        <v>123</v>
      </c>
      <c r="CN101" s="50">
        <v>4.5</v>
      </c>
      <c r="CO101" s="51">
        <v>7.3</v>
      </c>
      <c r="CP101" s="51">
        <v>956</v>
      </c>
      <c r="CQ101" s="50">
        <v>7.89</v>
      </c>
    </row>
    <row r="102" spans="1:95" ht="11.25">
      <c r="A102" s="22" t="s">
        <v>128</v>
      </c>
      <c r="B102" s="23">
        <v>36453</v>
      </c>
      <c r="C102" s="45">
        <v>3</v>
      </c>
      <c r="D102" s="22" t="s">
        <v>111</v>
      </c>
      <c r="AS102" s="40">
        <v>2.5</v>
      </c>
      <c r="BU102" s="64">
        <f>IF(COUNTA(A102)=1,IF(SUM(E102:BT102)=0,"ND",SUM(E102:BT102))," ")</f>
        <v>2.5</v>
      </c>
      <c r="BV102" s="73">
        <f>COUNTA(E102:BT102)</f>
        <v>1</v>
      </c>
      <c r="BW102" s="53">
        <v>490</v>
      </c>
      <c r="BX102" s="53">
        <v>8.4</v>
      </c>
      <c r="BY102" s="53">
        <v>770</v>
      </c>
      <c r="BZ102" s="53">
        <v>74</v>
      </c>
      <c r="CA102" s="53">
        <v>78</v>
      </c>
      <c r="CB102" s="53">
        <v>0.12</v>
      </c>
      <c r="CC102" s="53">
        <v>11.4</v>
      </c>
      <c r="CD102" s="45">
        <v>11</v>
      </c>
      <c r="CE102" s="45" t="s">
        <v>123</v>
      </c>
      <c r="CF102" s="45" t="s">
        <v>136</v>
      </c>
      <c r="CG102" s="45" t="s">
        <v>120</v>
      </c>
      <c r="CH102" s="45">
        <v>1.6</v>
      </c>
      <c r="CI102" s="45" t="s">
        <v>124</v>
      </c>
      <c r="CJ102" s="45">
        <v>0.28</v>
      </c>
      <c r="CK102" s="45" t="s">
        <v>112</v>
      </c>
      <c r="CL102" s="45">
        <v>18</v>
      </c>
      <c r="CM102" s="45" t="s">
        <v>137</v>
      </c>
      <c r="CN102" s="50">
        <v>10.1</v>
      </c>
      <c r="CO102" s="51">
        <v>9</v>
      </c>
      <c r="CP102" s="51">
        <v>1470</v>
      </c>
      <c r="CQ102" s="50">
        <v>7.81</v>
      </c>
    </row>
    <row r="103" spans="1:95" ht="11.25">
      <c r="A103" s="22" t="s">
        <v>128</v>
      </c>
      <c r="B103" s="23">
        <v>36669</v>
      </c>
      <c r="C103" s="45">
        <v>3</v>
      </c>
      <c r="D103" s="77" t="s">
        <v>111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>
        <v>2.5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U103" s="64">
        <f>IF(COUNTA(A103)=1,IF(SUM(E103:BT103)=0,"ND",SUM(E103:BT103))," ")</f>
        <v>2.5</v>
      </c>
      <c r="BV103" s="73">
        <f>COUNTA(E103:BT103)</f>
        <v>1</v>
      </c>
      <c r="BW103" s="53">
        <v>420</v>
      </c>
      <c r="BX103" s="53">
        <v>11</v>
      </c>
      <c r="BY103" s="53">
        <v>710</v>
      </c>
      <c r="BZ103" s="53">
        <v>75</v>
      </c>
      <c r="CA103" s="53">
        <v>80</v>
      </c>
      <c r="CB103" s="53">
        <v>0.75</v>
      </c>
      <c r="CC103" s="53">
        <v>2.63</v>
      </c>
      <c r="CD103" s="45">
        <v>5.7</v>
      </c>
      <c r="CE103" s="45" t="s">
        <v>123</v>
      </c>
      <c r="CF103" s="45">
        <v>0.53</v>
      </c>
      <c r="CG103" s="45" t="s">
        <v>120</v>
      </c>
      <c r="CH103" s="45">
        <v>1.4</v>
      </c>
      <c r="CI103" s="45" t="s">
        <v>124</v>
      </c>
      <c r="CJ103" s="45">
        <v>0.28</v>
      </c>
      <c r="CK103" s="45" t="s">
        <v>112</v>
      </c>
      <c r="CL103" s="45">
        <v>21</v>
      </c>
      <c r="CM103" s="45" t="s">
        <v>137</v>
      </c>
      <c r="CN103" s="50">
        <v>8.3</v>
      </c>
      <c r="CO103" s="51">
        <v>12.1</v>
      </c>
      <c r="CP103" s="51">
        <v>880</v>
      </c>
      <c r="CQ103" s="50">
        <v>8.64</v>
      </c>
    </row>
    <row r="104" spans="1:95" ht="11.25">
      <c r="A104" s="22" t="s">
        <v>128</v>
      </c>
      <c r="B104" s="23">
        <v>36761</v>
      </c>
      <c r="C104" s="45">
        <v>3</v>
      </c>
      <c r="D104" s="22" t="s">
        <v>111</v>
      </c>
      <c r="AS104" s="40">
        <v>2</v>
      </c>
      <c r="BU104" s="64">
        <f>IF(COUNTA(A104)=1,IF(SUM(E104:BT104)=0,"ND",SUM(E104:BT104))," ")</f>
        <v>2</v>
      </c>
      <c r="BV104" s="73">
        <f>COUNTA(E104:BT104)</f>
        <v>1</v>
      </c>
      <c r="BW104" s="53">
        <v>440</v>
      </c>
      <c r="BX104" s="53">
        <v>2.7</v>
      </c>
      <c r="BY104" s="53">
        <v>660</v>
      </c>
      <c r="BZ104" s="53">
        <v>71</v>
      </c>
      <c r="CA104" s="53">
        <v>56</v>
      </c>
      <c r="CB104" s="53">
        <v>0.24</v>
      </c>
      <c r="CC104" s="53">
        <v>3.76</v>
      </c>
      <c r="CD104" s="45">
        <v>9.7</v>
      </c>
      <c r="CE104" s="45" t="s">
        <v>118</v>
      </c>
      <c r="CF104" s="45" t="s">
        <v>119</v>
      </c>
      <c r="CG104" s="45" t="s">
        <v>120</v>
      </c>
      <c r="CH104" s="45">
        <v>0.16</v>
      </c>
      <c r="CI104" s="45" t="s">
        <v>124</v>
      </c>
      <c r="CJ104" s="45">
        <v>0.018</v>
      </c>
      <c r="CK104" s="45" t="s">
        <v>112</v>
      </c>
      <c r="CL104" s="45">
        <v>15</v>
      </c>
      <c r="CM104" s="45" t="s">
        <v>137</v>
      </c>
      <c r="CN104" s="50"/>
      <c r="CO104" s="51"/>
      <c r="CP104" s="51"/>
      <c r="CQ104" s="50"/>
    </row>
    <row r="105" spans="1:95" ht="11.25">
      <c r="A105" s="22" t="s">
        <v>128</v>
      </c>
      <c r="B105" s="23">
        <v>36817</v>
      </c>
      <c r="C105" s="45">
        <v>3</v>
      </c>
      <c r="D105" s="22" t="s">
        <v>111</v>
      </c>
      <c r="BU105" s="64" t="str">
        <f>IF(COUNTA(A105)=1,IF(SUM(E105:BT105)=0,"ND",SUM(E105:BT105))," ")</f>
        <v>ND</v>
      </c>
      <c r="BV105" s="73">
        <f>COUNTA(E105:BT105)</f>
        <v>0</v>
      </c>
      <c r="BW105" s="53">
        <v>440</v>
      </c>
      <c r="BX105" s="53">
        <v>6.7</v>
      </c>
      <c r="BY105" s="53">
        <v>640</v>
      </c>
      <c r="BZ105" s="53">
        <v>64</v>
      </c>
      <c r="CA105" s="53">
        <v>65</v>
      </c>
      <c r="CB105" s="53">
        <v>1.5</v>
      </c>
      <c r="CC105" s="53">
        <v>1.57</v>
      </c>
      <c r="CD105" s="45">
        <v>4.2</v>
      </c>
      <c r="CE105" s="45" t="s">
        <v>118</v>
      </c>
      <c r="CF105" s="45">
        <v>0.51</v>
      </c>
      <c r="CG105" s="45" t="s">
        <v>120</v>
      </c>
      <c r="CH105" s="45">
        <v>0.39</v>
      </c>
      <c r="CI105" s="45" t="s">
        <v>121</v>
      </c>
      <c r="CJ105" s="45">
        <v>0.052</v>
      </c>
      <c r="CK105" s="45" t="s">
        <v>112</v>
      </c>
      <c r="CL105" s="45">
        <v>17</v>
      </c>
      <c r="CM105" s="45" t="s">
        <v>137</v>
      </c>
      <c r="CN105" s="50"/>
      <c r="CO105" s="51"/>
      <c r="CP105" s="51"/>
      <c r="CQ105" s="50"/>
    </row>
    <row r="106" spans="73:95" ht="11.25">
      <c r="BU106" s="64"/>
      <c r="BV106" s="73"/>
      <c r="BW106" s="53"/>
      <c r="BX106" s="53"/>
      <c r="BY106" s="53"/>
      <c r="BZ106" s="53"/>
      <c r="CA106" s="53"/>
      <c r="CB106" s="53"/>
      <c r="CC106" s="53"/>
      <c r="CN106" s="50"/>
      <c r="CO106" s="51"/>
      <c r="CP106" s="51"/>
      <c r="CQ106" s="50"/>
    </row>
    <row r="107" ht="11.25">
      <c r="BV107" s="73"/>
    </row>
    <row r="108" spans="1:91" ht="11.25">
      <c r="A108" s="22" t="s">
        <v>129</v>
      </c>
      <c r="B108" s="23">
        <v>35257</v>
      </c>
      <c r="D108" s="22" t="s">
        <v>111</v>
      </c>
      <c r="G108" s="40">
        <v>0.3</v>
      </c>
      <c r="AS108" s="40">
        <v>17</v>
      </c>
      <c r="BG108" s="40">
        <v>47</v>
      </c>
      <c r="BU108" s="64">
        <f aca="true" t="shared" si="18" ref="BU108:BU117">IF(COUNTA(A108)=1,IF(SUM(E108:BT108)=0,"ND",SUM(E108:BT108))," ")</f>
        <v>64.3</v>
      </c>
      <c r="BV108" s="73">
        <f t="shared" si="16"/>
        <v>3</v>
      </c>
      <c r="BW108" s="53"/>
      <c r="BX108" s="53"/>
      <c r="BY108" s="53"/>
      <c r="BZ108" s="53"/>
      <c r="CA108" s="53"/>
      <c r="CB108" s="53"/>
      <c r="CC108" s="53"/>
      <c r="CD108" s="45">
        <v>4.2</v>
      </c>
      <c r="CE108" s="45">
        <v>0.4</v>
      </c>
      <c r="CF108" s="45" t="s">
        <v>114</v>
      </c>
      <c r="CG108" s="45" t="s">
        <v>114</v>
      </c>
      <c r="CH108" s="45">
        <v>0.98</v>
      </c>
      <c r="CI108" s="45" t="s">
        <v>114</v>
      </c>
      <c r="CJ108" s="45">
        <v>0.4</v>
      </c>
      <c r="CK108" s="45" t="s">
        <v>114</v>
      </c>
      <c r="CL108" s="45">
        <v>27</v>
      </c>
      <c r="CM108" s="45">
        <v>0.025</v>
      </c>
    </row>
    <row r="109" spans="1:91" ht="11.25">
      <c r="A109" s="22" t="s">
        <v>129</v>
      </c>
      <c r="B109" s="23">
        <v>35286</v>
      </c>
      <c r="D109" s="22" t="s">
        <v>111</v>
      </c>
      <c r="BU109" s="64" t="str">
        <f t="shared" si="18"/>
        <v>ND</v>
      </c>
      <c r="BV109" s="73">
        <f t="shared" si="16"/>
        <v>0</v>
      </c>
      <c r="BW109" s="53"/>
      <c r="BX109" s="53"/>
      <c r="BY109" s="53"/>
      <c r="BZ109" s="53"/>
      <c r="CA109" s="53"/>
      <c r="CB109" s="53"/>
      <c r="CC109" s="53"/>
      <c r="CD109" s="45">
        <v>3.3</v>
      </c>
      <c r="CE109" s="45">
        <v>3.8</v>
      </c>
      <c r="CF109" s="45">
        <v>2.1</v>
      </c>
      <c r="CG109" s="45" t="s">
        <v>114</v>
      </c>
      <c r="CH109" s="45">
        <v>0.14</v>
      </c>
      <c r="CI109" s="45" t="s">
        <v>114</v>
      </c>
      <c r="CJ109" s="45">
        <v>0.087</v>
      </c>
      <c r="CK109" s="45" t="s">
        <v>114</v>
      </c>
      <c r="CM109" s="45" t="s">
        <v>114</v>
      </c>
    </row>
    <row r="110" spans="1:95" ht="11.25">
      <c r="A110" s="22" t="s">
        <v>129</v>
      </c>
      <c r="B110" s="23">
        <v>35317</v>
      </c>
      <c r="C110" s="45">
        <v>4</v>
      </c>
      <c r="D110" s="22" t="s">
        <v>111</v>
      </c>
      <c r="BU110" s="64" t="str">
        <f t="shared" si="18"/>
        <v>ND</v>
      </c>
      <c r="BV110" s="73">
        <f aca="true" t="shared" si="19" ref="BV110:BV138">COUNTA(E110:BT110)</f>
        <v>0</v>
      </c>
      <c r="BW110" s="53"/>
      <c r="BX110" s="53"/>
      <c r="BY110" s="53"/>
      <c r="BZ110" s="53"/>
      <c r="CA110" s="53"/>
      <c r="CB110" s="53"/>
      <c r="CC110" s="53"/>
      <c r="CD110" s="45">
        <v>7</v>
      </c>
      <c r="CE110" s="45">
        <v>4.3</v>
      </c>
      <c r="CF110" s="45">
        <v>1.1</v>
      </c>
      <c r="CG110" s="45" t="s">
        <v>114</v>
      </c>
      <c r="CH110" s="45">
        <v>0.42</v>
      </c>
      <c r="CI110" s="45" t="s">
        <v>114</v>
      </c>
      <c r="CJ110" s="45">
        <v>0.1</v>
      </c>
      <c r="CK110" s="45" t="s">
        <v>114</v>
      </c>
      <c r="CL110" s="45">
        <v>65</v>
      </c>
      <c r="CM110" s="45" t="s">
        <v>114</v>
      </c>
      <c r="CQ110" s="49">
        <v>7.85</v>
      </c>
    </row>
    <row r="111" spans="1:95" ht="11.25">
      <c r="A111" s="22" t="s">
        <v>129</v>
      </c>
      <c r="B111" s="23">
        <v>35538</v>
      </c>
      <c r="C111" s="45">
        <v>4</v>
      </c>
      <c r="D111" s="22" t="s">
        <v>111</v>
      </c>
      <c r="Q111" s="40">
        <v>0.3</v>
      </c>
      <c r="AS111" s="40">
        <v>12</v>
      </c>
      <c r="BG111" s="40">
        <v>34</v>
      </c>
      <c r="BU111" s="64">
        <f t="shared" si="18"/>
        <v>46.3</v>
      </c>
      <c r="BV111" s="73">
        <f t="shared" si="19"/>
        <v>3</v>
      </c>
      <c r="BW111" s="53"/>
      <c r="BX111" s="53"/>
      <c r="BY111" s="53"/>
      <c r="BZ111" s="53"/>
      <c r="CA111" s="53"/>
      <c r="CB111" s="53"/>
      <c r="CC111" s="53"/>
      <c r="CD111" s="45">
        <v>6.4</v>
      </c>
      <c r="CE111" s="45">
        <v>0.14</v>
      </c>
      <c r="CF111" s="45">
        <v>0.56</v>
      </c>
      <c r="CG111" s="45" t="s">
        <v>114</v>
      </c>
      <c r="CH111" s="45">
        <v>1</v>
      </c>
      <c r="CI111" s="45" t="s">
        <v>114</v>
      </c>
      <c r="CJ111" s="45">
        <v>0.7</v>
      </c>
      <c r="CK111" s="45" t="s">
        <v>114</v>
      </c>
      <c r="CL111" s="45">
        <v>49</v>
      </c>
      <c r="CM111" s="45">
        <v>0.026</v>
      </c>
      <c r="CN111" s="50">
        <v>15.4</v>
      </c>
      <c r="CO111" s="51">
        <v>12.6</v>
      </c>
      <c r="CP111" s="51">
        <v>1537</v>
      </c>
      <c r="CQ111" s="50">
        <v>8.29</v>
      </c>
    </row>
    <row r="112" spans="1:95" ht="11.25">
      <c r="A112" s="22" t="s">
        <v>129</v>
      </c>
      <c r="B112" s="23">
        <v>35632</v>
      </c>
      <c r="C112" s="45">
        <v>4</v>
      </c>
      <c r="D112" s="22" t="s">
        <v>111</v>
      </c>
      <c r="AS112" s="40">
        <v>6</v>
      </c>
      <c r="BU112" s="64">
        <f t="shared" si="18"/>
        <v>6</v>
      </c>
      <c r="BV112" s="73">
        <f t="shared" si="19"/>
        <v>1</v>
      </c>
      <c r="BW112" s="53"/>
      <c r="BX112" s="53"/>
      <c r="BY112" s="53"/>
      <c r="BZ112" s="53"/>
      <c r="CA112" s="53"/>
      <c r="CB112" s="53"/>
      <c r="CC112" s="53"/>
      <c r="CD112" s="45">
        <v>6.4</v>
      </c>
      <c r="CE112" s="45">
        <v>0.32</v>
      </c>
      <c r="CF112" s="45">
        <v>0.57</v>
      </c>
      <c r="CG112" s="45" t="s">
        <v>114</v>
      </c>
      <c r="CH112" s="45">
        <v>0.095</v>
      </c>
      <c r="CI112" s="45">
        <v>1.1</v>
      </c>
      <c r="CJ112" s="45" t="s">
        <v>114</v>
      </c>
      <c r="CK112" s="45">
        <v>0.03</v>
      </c>
      <c r="CL112" s="45" t="s">
        <v>115</v>
      </c>
      <c r="CM112" s="45" t="s">
        <v>114</v>
      </c>
      <c r="CN112" s="50">
        <v>10.9</v>
      </c>
      <c r="CO112" s="51">
        <v>1.1</v>
      </c>
      <c r="CP112" s="51">
        <v>1318</v>
      </c>
      <c r="CQ112" s="50">
        <v>8.49</v>
      </c>
    </row>
    <row r="113" spans="1:95" ht="11.25">
      <c r="A113" s="22" t="s">
        <v>129</v>
      </c>
      <c r="B113" s="23">
        <v>35704</v>
      </c>
      <c r="C113" s="45">
        <v>4</v>
      </c>
      <c r="D113" s="22" t="s">
        <v>111</v>
      </c>
      <c r="AS113" s="40">
        <v>3.6</v>
      </c>
      <c r="BU113" s="64">
        <f t="shared" si="18"/>
        <v>3.6</v>
      </c>
      <c r="BV113" s="73">
        <f t="shared" si="19"/>
        <v>1</v>
      </c>
      <c r="BW113" s="53"/>
      <c r="BX113" s="53"/>
      <c r="BY113" s="53"/>
      <c r="BZ113" s="53"/>
      <c r="CA113" s="53"/>
      <c r="CB113" s="53">
        <v>0.48</v>
      </c>
      <c r="CC113" s="53">
        <v>8.18</v>
      </c>
      <c r="CD113" s="45">
        <v>3.9</v>
      </c>
      <c r="CE113" s="45">
        <v>0.16</v>
      </c>
      <c r="CF113" s="45">
        <v>0.5</v>
      </c>
      <c r="CG113" s="45" t="s">
        <v>114</v>
      </c>
      <c r="CH113" s="45">
        <v>0.43</v>
      </c>
      <c r="CI113" s="45" t="s">
        <v>114</v>
      </c>
      <c r="CJ113" s="45">
        <v>0.25</v>
      </c>
      <c r="CK113" s="45" t="s">
        <v>114</v>
      </c>
      <c r="CL113" s="45">
        <v>44</v>
      </c>
      <c r="CM113" s="45" t="s">
        <v>114</v>
      </c>
      <c r="CN113" s="50">
        <v>8.8</v>
      </c>
      <c r="CO113" s="51" t="s">
        <v>115</v>
      </c>
      <c r="CP113" s="51">
        <v>1525</v>
      </c>
      <c r="CQ113" s="50">
        <v>7.96</v>
      </c>
    </row>
    <row r="114" spans="1:95" ht="11.25">
      <c r="A114" s="22" t="s">
        <v>129</v>
      </c>
      <c r="B114" s="23">
        <v>35906</v>
      </c>
      <c r="C114" s="45">
        <v>4</v>
      </c>
      <c r="D114" s="22" t="s">
        <v>111</v>
      </c>
      <c r="AS114" s="40">
        <v>4.7</v>
      </c>
      <c r="BU114" s="64">
        <f t="shared" si="18"/>
        <v>4.7</v>
      </c>
      <c r="BV114" s="73">
        <f t="shared" si="19"/>
        <v>1</v>
      </c>
      <c r="BW114" s="53">
        <v>480</v>
      </c>
      <c r="BX114" s="53">
        <v>10</v>
      </c>
      <c r="BY114" s="53">
        <v>800</v>
      </c>
      <c r="BZ114" s="53">
        <v>120</v>
      </c>
      <c r="CA114" s="53">
        <v>100</v>
      </c>
      <c r="CB114" s="53">
        <v>0.7</v>
      </c>
      <c r="CC114" s="53">
        <v>3.57</v>
      </c>
      <c r="CD114" s="45">
        <v>7.3</v>
      </c>
      <c r="CE114" s="45" t="s">
        <v>114</v>
      </c>
      <c r="CF114" s="45">
        <v>0.6</v>
      </c>
      <c r="CG114" s="45" t="s">
        <v>114</v>
      </c>
      <c r="CH114" s="45">
        <v>2.2</v>
      </c>
      <c r="CI114" s="45" t="s">
        <v>114</v>
      </c>
      <c r="CJ114" s="45">
        <v>0.25</v>
      </c>
      <c r="CK114" s="45" t="s">
        <v>114</v>
      </c>
      <c r="CL114" s="45">
        <v>38</v>
      </c>
      <c r="CM114" s="45" t="s">
        <v>114</v>
      </c>
      <c r="CN114" s="50"/>
      <c r="CO114" s="51"/>
      <c r="CP114" s="51"/>
      <c r="CQ114" s="50"/>
    </row>
    <row r="115" spans="1:95" ht="11.25">
      <c r="A115" s="22" t="s">
        <v>129</v>
      </c>
      <c r="B115" s="23">
        <v>35996</v>
      </c>
      <c r="C115" s="45">
        <v>4</v>
      </c>
      <c r="D115" s="22" t="s">
        <v>111</v>
      </c>
      <c r="AS115" s="40">
        <v>5.5</v>
      </c>
      <c r="BU115" s="64">
        <f t="shared" si="18"/>
        <v>5.5</v>
      </c>
      <c r="BV115" s="73">
        <f t="shared" si="19"/>
        <v>1</v>
      </c>
      <c r="BW115" s="53">
        <v>530</v>
      </c>
      <c r="BX115" s="53" t="s">
        <v>114</v>
      </c>
      <c r="BY115" s="53">
        <v>840</v>
      </c>
      <c r="BZ115" s="53">
        <v>110</v>
      </c>
      <c r="CA115" s="53">
        <v>78</v>
      </c>
      <c r="CB115" s="53">
        <v>1.3</v>
      </c>
      <c r="CC115" s="53">
        <v>4.93</v>
      </c>
      <c r="CD115" s="45">
        <v>13</v>
      </c>
      <c r="CE115" s="45" t="s">
        <v>114</v>
      </c>
      <c r="CF115" s="45" t="s">
        <v>114</v>
      </c>
      <c r="CG115" s="45" t="s">
        <v>114</v>
      </c>
      <c r="CH115" s="45">
        <v>0.16</v>
      </c>
      <c r="CI115" s="45" t="s">
        <v>114</v>
      </c>
      <c r="CJ115" s="45">
        <v>0.12</v>
      </c>
      <c r="CK115" s="45" t="s">
        <v>114</v>
      </c>
      <c r="CL115" s="45">
        <v>32</v>
      </c>
      <c r="CM115" s="45" t="s">
        <v>114</v>
      </c>
      <c r="CN115" s="50">
        <v>5</v>
      </c>
      <c r="CO115" s="51" t="s">
        <v>115</v>
      </c>
      <c r="CP115" s="51">
        <v>1600</v>
      </c>
      <c r="CQ115" s="50">
        <v>7.87</v>
      </c>
    </row>
    <row r="116" spans="1:95" ht="11.25">
      <c r="A116" s="22" t="s">
        <v>129</v>
      </c>
      <c r="B116" s="23">
        <v>36103</v>
      </c>
      <c r="C116" s="45">
        <v>4</v>
      </c>
      <c r="D116" s="22" t="s">
        <v>111</v>
      </c>
      <c r="AS116" s="40">
        <v>4</v>
      </c>
      <c r="BU116" s="64">
        <f t="shared" si="18"/>
        <v>4</v>
      </c>
      <c r="BV116" s="73">
        <f t="shared" si="19"/>
        <v>1</v>
      </c>
      <c r="BW116" s="53">
        <v>570</v>
      </c>
      <c r="BX116" s="53">
        <v>3.2</v>
      </c>
      <c r="BY116" s="53">
        <v>840</v>
      </c>
      <c r="BZ116" s="53">
        <v>90</v>
      </c>
      <c r="CA116" s="53">
        <v>80</v>
      </c>
      <c r="CB116" s="53">
        <v>4.4</v>
      </c>
      <c r="CC116" s="53">
        <v>3.97</v>
      </c>
      <c r="CD116" s="45">
        <v>5.3</v>
      </c>
      <c r="CE116" s="45" t="s">
        <v>114</v>
      </c>
      <c r="CF116" s="45">
        <v>0.52</v>
      </c>
      <c r="CG116" s="45" t="s">
        <v>114</v>
      </c>
      <c r="CH116" s="45">
        <v>0.79</v>
      </c>
      <c r="CI116" s="45" t="s">
        <v>114</v>
      </c>
      <c r="CJ116" s="45">
        <v>0.16</v>
      </c>
      <c r="CK116" s="45" t="s">
        <v>114</v>
      </c>
      <c r="CL116" s="45">
        <v>30</v>
      </c>
      <c r="CM116" s="45" t="s">
        <v>114</v>
      </c>
      <c r="CN116" s="50">
        <v>8.7</v>
      </c>
      <c r="CO116" s="52" t="s">
        <v>115</v>
      </c>
      <c r="CP116" s="51">
        <v>810</v>
      </c>
      <c r="CQ116" s="50">
        <v>7.76</v>
      </c>
    </row>
    <row r="117" spans="1:95" ht="11.25">
      <c r="A117" s="22" t="s">
        <v>129</v>
      </c>
      <c r="B117" s="23">
        <v>36280</v>
      </c>
      <c r="C117" s="45">
        <v>4</v>
      </c>
      <c r="D117" s="22" t="s">
        <v>111</v>
      </c>
      <c r="AS117" s="40">
        <v>3.4</v>
      </c>
      <c r="BU117" s="64">
        <f t="shared" si="18"/>
        <v>3.4</v>
      </c>
      <c r="BV117" s="73">
        <f t="shared" si="19"/>
        <v>1</v>
      </c>
      <c r="BW117" s="53">
        <v>480</v>
      </c>
      <c r="BX117" s="53">
        <v>16</v>
      </c>
      <c r="BY117" s="53">
        <v>760</v>
      </c>
      <c r="BZ117" s="53">
        <v>89</v>
      </c>
      <c r="CA117" s="53">
        <v>79</v>
      </c>
      <c r="CB117" s="53">
        <v>1.5</v>
      </c>
      <c r="CC117" s="53">
        <v>5.73</v>
      </c>
      <c r="CD117" s="45">
        <v>6.4</v>
      </c>
      <c r="CE117" s="45" t="s">
        <v>123</v>
      </c>
      <c r="CF117" s="45">
        <v>1.8</v>
      </c>
      <c r="CG117" s="45" t="s">
        <v>120</v>
      </c>
      <c r="CH117" s="45">
        <v>1.5</v>
      </c>
      <c r="CI117" s="45" t="s">
        <v>124</v>
      </c>
      <c r="CJ117" s="45">
        <v>0.15</v>
      </c>
      <c r="CK117" s="45" t="s">
        <v>112</v>
      </c>
      <c r="CL117" s="45">
        <v>23</v>
      </c>
      <c r="CM117" s="45" t="s">
        <v>120</v>
      </c>
      <c r="CN117" s="50"/>
      <c r="CO117" s="52"/>
      <c r="CP117" s="51"/>
      <c r="CQ117" s="50"/>
    </row>
    <row r="118" spans="1:95" ht="11.25">
      <c r="A118" s="22" t="s">
        <v>129</v>
      </c>
      <c r="B118" s="23">
        <v>36368</v>
      </c>
      <c r="C118" s="45">
        <v>4</v>
      </c>
      <c r="D118" s="22" t="s">
        <v>111</v>
      </c>
      <c r="AS118" s="40">
        <v>3.3</v>
      </c>
      <c r="BU118" s="64">
        <f>IF(COUNTA(A118)=1,IF(SUM(E118:BT118)=0,"ND",SUM(E118:BT118))," ")</f>
        <v>3.3</v>
      </c>
      <c r="BV118" s="73">
        <f>COUNTA(E118:BT118)</f>
        <v>1</v>
      </c>
      <c r="BW118" s="53">
        <v>390</v>
      </c>
      <c r="BX118" s="53">
        <v>10</v>
      </c>
      <c r="BY118" s="53">
        <v>650</v>
      </c>
      <c r="BZ118" s="53">
        <v>78</v>
      </c>
      <c r="CA118" s="53">
        <v>70</v>
      </c>
      <c r="CB118" s="53">
        <v>1</v>
      </c>
      <c r="CC118" s="53">
        <v>4.43</v>
      </c>
      <c r="CD118" s="45">
        <v>11</v>
      </c>
      <c r="CE118" s="45" t="s">
        <v>123</v>
      </c>
      <c r="CF118" s="45" t="s">
        <v>136</v>
      </c>
      <c r="CG118" s="45" t="s">
        <v>120</v>
      </c>
      <c r="CH118" s="45">
        <v>0.37</v>
      </c>
      <c r="CI118" s="45" t="s">
        <v>124</v>
      </c>
      <c r="CJ118" s="45">
        <v>0.42</v>
      </c>
      <c r="CK118" s="45" t="s">
        <v>112</v>
      </c>
      <c r="CL118" s="45">
        <v>20</v>
      </c>
      <c r="CM118" s="45" t="s">
        <v>123</v>
      </c>
      <c r="CN118" s="50">
        <v>3.65</v>
      </c>
      <c r="CO118" s="52">
        <v>4.6</v>
      </c>
      <c r="CP118" s="51">
        <v>966</v>
      </c>
      <c r="CQ118" s="50">
        <v>7.92</v>
      </c>
    </row>
    <row r="119" spans="1:95" ht="11.25">
      <c r="A119" s="22" t="s">
        <v>129</v>
      </c>
      <c r="B119" s="23">
        <v>36453</v>
      </c>
      <c r="C119" s="45">
        <v>4</v>
      </c>
      <c r="D119" s="22" t="s">
        <v>111</v>
      </c>
      <c r="AS119" s="40">
        <v>3.1</v>
      </c>
      <c r="BU119" s="64">
        <f>IF(COUNTA(A119)=1,IF(SUM(E119:BT119)=0,"ND",SUM(E119:BT119))," ")</f>
        <v>3.1</v>
      </c>
      <c r="BV119" s="73">
        <f>COUNTA(E119:BT119)</f>
        <v>1</v>
      </c>
      <c r="BW119" s="53">
        <v>500</v>
      </c>
      <c r="BX119" s="53">
        <v>2</v>
      </c>
      <c r="BY119" s="53">
        <v>750</v>
      </c>
      <c r="BZ119" s="53">
        <v>76</v>
      </c>
      <c r="CA119" s="53">
        <v>75</v>
      </c>
      <c r="CB119" s="53">
        <v>0.07</v>
      </c>
      <c r="CC119" s="53">
        <v>11.5</v>
      </c>
      <c r="CD119" s="45">
        <v>7.3</v>
      </c>
      <c r="CE119" s="45" t="s">
        <v>123</v>
      </c>
      <c r="CF119" s="45" t="s">
        <v>136</v>
      </c>
      <c r="CG119" s="45" t="s">
        <v>120</v>
      </c>
      <c r="CH119" s="45">
        <v>0.76</v>
      </c>
      <c r="CI119" s="45" t="s">
        <v>124</v>
      </c>
      <c r="CJ119" s="45">
        <v>0.26</v>
      </c>
      <c r="CK119" s="45" t="s">
        <v>112</v>
      </c>
      <c r="CL119" s="45">
        <v>16</v>
      </c>
      <c r="CM119" s="45" t="s">
        <v>137</v>
      </c>
      <c r="CN119" s="50">
        <v>9.31</v>
      </c>
      <c r="CO119" s="52">
        <v>8.3</v>
      </c>
      <c r="CP119" s="51">
        <v>1416</v>
      </c>
      <c r="CQ119" s="50">
        <v>7.81</v>
      </c>
    </row>
    <row r="120" spans="1:95" ht="11.25">
      <c r="A120" s="22" t="s">
        <v>129</v>
      </c>
      <c r="B120" s="23">
        <v>36669</v>
      </c>
      <c r="C120" s="45">
        <v>4</v>
      </c>
      <c r="D120" s="22" t="s">
        <v>111</v>
      </c>
      <c r="AS120" s="40">
        <v>2.1</v>
      </c>
      <c r="BU120" s="64">
        <f>IF(COUNTA(A120)=1,IF(SUM(E120:BT120)=0,"ND",SUM(E120:BT120))," ")</f>
        <v>2.1</v>
      </c>
      <c r="BV120" s="73">
        <f>COUNTA(E120:BT120)</f>
        <v>1</v>
      </c>
      <c r="BW120" s="53">
        <v>420</v>
      </c>
      <c r="BX120" s="53">
        <v>4.8</v>
      </c>
      <c r="BY120" s="53">
        <v>700</v>
      </c>
      <c r="BZ120" s="53">
        <v>75</v>
      </c>
      <c r="CA120" s="53">
        <v>80</v>
      </c>
      <c r="CB120" s="53">
        <v>1.4</v>
      </c>
      <c r="CC120" s="53">
        <v>1.98</v>
      </c>
      <c r="CD120" s="45">
        <v>4.3</v>
      </c>
      <c r="CE120" s="45" t="s">
        <v>123</v>
      </c>
      <c r="CF120" s="45">
        <v>0.55</v>
      </c>
      <c r="CG120" s="45" t="s">
        <v>120</v>
      </c>
      <c r="CH120" s="45">
        <v>0.52</v>
      </c>
      <c r="CI120" s="45" t="s">
        <v>124</v>
      </c>
      <c r="CJ120" s="45">
        <v>0.15</v>
      </c>
      <c r="CK120" s="45" t="s">
        <v>112</v>
      </c>
      <c r="CL120" s="45">
        <v>21</v>
      </c>
      <c r="CM120" s="45" t="s">
        <v>137</v>
      </c>
      <c r="CN120" s="50">
        <v>6.6</v>
      </c>
      <c r="CO120" s="52">
        <v>4.5</v>
      </c>
      <c r="CP120" s="51">
        <v>922</v>
      </c>
      <c r="CQ120" s="50">
        <v>8.32</v>
      </c>
    </row>
    <row r="121" spans="1:95" ht="11.25">
      <c r="A121" s="22" t="s">
        <v>129</v>
      </c>
      <c r="B121" s="23">
        <v>36761</v>
      </c>
      <c r="C121" s="45">
        <v>4</v>
      </c>
      <c r="D121" s="22" t="s">
        <v>111</v>
      </c>
      <c r="AS121" s="40">
        <v>2.2</v>
      </c>
      <c r="BU121" s="64">
        <f>IF(COUNTA(A121)=1,IF(SUM(E121:BT121)=0,"ND",SUM(E121:BT121))," ")</f>
        <v>2.2</v>
      </c>
      <c r="BV121" s="73">
        <f>COUNTA(E121:BT121)</f>
        <v>1</v>
      </c>
      <c r="BW121" s="53">
        <v>450</v>
      </c>
      <c r="BX121" s="53">
        <v>2</v>
      </c>
      <c r="BY121" s="53">
        <v>670</v>
      </c>
      <c r="BZ121" s="53">
        <v>71</v>
      </c>
      <c r="CA121" s="53">
        <v>56</v>
      </c>
      <c r="CB121" s="53">
        <v>0.71</v>
      </c>
      <c r="CC121" s="53">
        <v>3.81</v>
      </c>
      <c r="CD121" s="45">
        <v>10</v>
      </c>
      <c r="CE121" s="45" t="s">
        <v>118</v>
      </c>
      <c r="CF121" s="45">
        <v>0.54</v>
      </c>
      <c r="CG121" s="45" t="s">
        <v>120</v>
      </c>
      <c r="CH121" s="45">
        <v>0.18</v>
      </c>
      <c r="CI121" s="45" t="s">
        <v>124</v>
      </c>
      <c r="CJ121" s="45">
        <v>0.025</v>
      </c>
      <c r="CK121" s="45" t="s">
        <v>112</v>
      </c>
      <c r="CL121" s="45">
        <v>15</v>
      </c>
      <c r="CM121" s="45" t="s">
        <v>137</v>
      </c>
      <c r="CN121" s="50"/>
      <c r="CO121" s="52"/>
      <c r="CP121" s="51"/>
      <c r="CQ121" s="50"/>
    </row>
    <row r="122" spans="1:95" ht="11.25">
      <c r="A122" s="22" t="s">
        <v>129</v>
      </c>
      <c r="B122" s="23">
        <v>36817</v>
      </c>
      <c r="C122" s="45">
        <v>4</v>
      </c>
      <c r="D122" s="22" t="s">
        <v>111</v>
      </c>
      <c r="BU122" s="64" t="str">
        <f>IF(COUNTA(A122)=1,IF(SUM(E122:BT122)=0,"ND",SUM(E122:BT122))," ")</f>
        <v>ND</v>
      </c>
      <c r="BV122" s="73">
        <f>COUNTA(E122:BT122)</f>
        <v>0</v>
      </c>
      <c r="BW122" s="53">
        <v>450</v>
      </c>
      <c r="BX122" s="53">
        <v>5.3</v>
      </c>
      <c r="BY122" s="53">
        <v>660</v>
      </c>
      <c r="BZ122" s="53">
        <v>64</v>
      </c>
      <c r="CA122" s="53">
        <v>63</v>
      </c>
      <c r="CB122" s="53">
        <v>1.6</v>
      </c>
      <c r="CC122" s="53">
        <v>1.6</v>
      </c>
      <c r="CD122" s="45">
        <v>4.2</v>
      </c>
      <c r="CE122" s="45" t="s">
        <v>118</v>
      </c>
      <c r="CF122" s="45">
        <v>0.55</v>
      </c>
      <c r="CG122" s="45" t="s">
        <v>120</v>
      </c>
      <c r="CH122" s="45">
        <v>0.35</v>
      </c>
      <c r="CI122" s="45" t="s">
        <v>121</v>
      </c>
      <c r="CJ122" s="45">
        <v>0.056</v>
      </c>
      <c r="CK122" s="45" t="s">
        <v>112</v>
      </c>
      <c r="CL122" s="45">
        <v>16</v>
      </c>
      <c r="CM122" s="45" t="s">
        <v>137</v>
      </c>
      <c r="CN122" s="50"/>
      <c r="CO122" s="52"/>
      <c r="CP122" s="51"/>
      <c r="CQ122" s="50"/>
    </row>
    <row r="123" spans="73:95" ht="11.25">
      <c r="BU123" s="64"/>
      <c r="BV123" s="73"/>
      <c r="BW123" s="53"/>
      <c r="BX123" s="53"/>
      <c r="BY123" s="53"/>
      <c r="BZ123" s="53"/>
      <c r="CA123" s="53"/>
      <c r="CB123" s="53"/>
      <c r="CC123" s="53"/>
      <c r="CN123" s="50"/>
      <c r="CO123" s="52"/>
      <c r="CP123" s="51"/>
      <c r="CQ123" s="50"/>
    </row>
    <row r="124" ht="11.25">
      <c r="BV124" s="73"/>
    </row>
    <row r="125" spans="1:91" ht="11.25">
      <c r="A125" s="22" t="s">
        <v>130</v>
      </c>
      <c r="B125" s="23">
        <v>35257</v>
      </c>
      <c r="D125" s="22" t="s">
        <v>111</v>
      </c>
      <c r="G125" s="40">
        <v>0.3</v>
      </c>
      <c r="AS125" s="40">
        <v>20</v>
      </c>
      <c r="BG125" s="40">
        <v>48</v>
      </c>
      <c r="BU125" s="64">
        <f>IF(COUNTA(A125)=1,IF(SUM(E125:BT125)=0,"ND",SUM(E125:BT125))," ")</f>
        <v>68.3</v>
      </c>
      <c r="BV125" s="73">
        <f t="shared" si="19"/>
        <v>3</v>
      </c>
      <c r="BW125" s="53"/>
      <c r="BX125" s="53"/>
      <c r="BY125" s="53"/>
      <c r="BZ125" s="53"/>
      <c r="CA125" s="53"/>
      <c r="CB125" s="53"/>
      <c r="CC125" s="53"/>
      <c r="CD125" s="45">
        <v>4.9</v>
      </c>
      <c r="CE125" s="45">
        <v>1</v>
      </c>
      <c r="CF125" s="45" t="s">
        <v>114</v>
      </c>
      <c r="CG125" s="45" t="s">
        <v>114</v>
      </c>
      <c r="CH125" s="45">
        <v>0.99</v>
      </c>
      <c r="CI125" s="45" t="s">
        <v>114</v>
      </c>
      <c r="CJ125" s="45">
        <v>0.42</v>
      </c>
      <c r="CK125" s="45" t="s">
        <v>114</v>
      </c>
      <c r="CL125" s="45">
        <v>28</v>
      </c>
      <c r="CM125" s="45">
        <v>0.023</v>
      </c>
    </row>
    <row r="126" spans="73:81" ht="11.25">
      <c r="BU126" s="64"/>
      <c r="BV126" s="73"/>
      <c r="BW126" s="53"/>
      <c r="BX126" s="53"/>
      <c r="BY126" s="53"/>
      <c r="BZ126" s="53"/>
      <c r="CA126" s="53"/>
      <c r="CB126" s="53"/>
      <c r="CC126" s="53"/>
    </row>
    <row r="127" spans="1:91" ht="11.25">
      <c r="A127" s="22" t="s">
        <v>131</v>
      </c>
      <c r="B127" s="23">
        <v>35257</v>
      </c>
      <c r="C127" s="45">
        <v>4</v>
      </c>
      <c r="BU127" s="66">
        <f>AVERAGE(BU108:BU125)</f>
        <v>16.676923076923075</v>
      </c>
      <c r="BV127" s="73">
        <f t="shared" si="19"/>
        <v>0</v>
      </c>
      <c r="BW127" s="48"/>
      <c r="BX127" s="48"/>
      <c r="BY127" s="48"/>
      <c r="BZ127" s="48"/>
      <c r="CA127" s="48"/>
      <c r="CB127" s="48"/>
      <c r="CC127" s="48"/>
      <c r="CD127" s="48">
        <f>AVERAGE(CD108:CD125)</f>
        <v>6.5562499999999995</v>
      </c>
      <c r="CE127" s="48">
        <f>AVERAGE(CE108:CE125)</f>
        <v>1.445714285714286</v>
      </c>
      <c r="CF127" s="48">
        <f>AVERAGE(CF108:CF125)</f>
        <v>0.8536363636363636</v>
      </c>
      <c r="CG127" s="48">
        <f>CK128</f>
        <v>0</v>
      </c>
      <c r="CH127" s="48">
        <f aca="true" t="shared" si="20" ref="CH127:CM127">AVERAGE(CH108:CH125)</f>
        <v>0.6803125</v>
      </c>
      <c r="CI127" s="48">
        <f t="shared" si="20"/>
        <v>1.1</v>
      </c>
      <c r="CJ127" s="48">
        <f t="shared" si="20"/>
        <v>0.23653333333333335</v>
      </c>
      <c r="CK127" s="48">
        <f t="shared" si="20"/>
        <v>0.03</v>
      </c>
      <c r="CL127" s="48">
        <f t="shared" si="20"/>
        <v>30.285714285714285</v>
      </c>
      <c r="CM127" s="48">
        <f t="shared" si="20"/>
        <v>0.02466666666666667</v>
      </c>
    </row>
    <row r="128" ht="11.25">
      <c r="BV128" s="73"/>
    </row>
    <row r="129" spans="1:91" ht="11.25">
      <c r="A129" s="22" t="s">
        <v>132</v>
      </c>
      <c r="B129" s="23">
        <v>35257</v>
      </c>
      <c r="C129" s="45">
        <v>5</v>
      </c>
      <c r="D129" s="22" t="s">
        <v>111</v>
      </c>
      <c r="AS129" s="40">
        <v>4.7</v>
      </c>
      <c r="BG129" s="40">
        <v>15</v>
      </c>
      <c r="BU129" s="64">
        <f aca="true" t="shared" si="21" ref="BU129:BU138">IF(COUNTA(A129)=1,IF(SUM(E129:BT129)=0,"ND",SUM(E129:BT129))," ")</f>
        <v>19.7</v>
      </c>
      <c r="BV129" s="73">
        <f t="shared" si="19"/>
        <v>2</v>
      </c>
      <c r="BW129" s="53"/>
      <c r="BX129" s="53"/>
      <c r="BY129" s="53"/>
      <c r="BZ129" s="53"/>
      <c r="CA129" s="53"/>
      <c r="CB129" s="53"/>
      <c r="CC129" s="53"/>
      <c r="CD129" s="45">
        <v>2.4</v>
      </c>
      <c r="CE129" s="45">
        <v>0.91</v>
      </c>
      <c r="CF129" s="45">
        <v>1.2</v>
      </c>
      <c r="CG129" s="45">
        <v>31</v>
      </c>
      <c r="CH129" s="45">
        <v>0.17</v>
      </c>
      <c r="CI129" s="45" t="s">
        <v>114</v>
      </c>
      <c r="CJ129" s="45">
        <v>0.13</v>
      </c>
      <c r="CK129" s="45">
        <v>0.03</v>
      </c>
      <c r="CL129" s="45">
        <v>31</v>
      </c>
      <c r="CM129" s="45">
        <v>0.018</v>
      </c>
    </row>
    <row r="130" spans="1:91" ht="11.25">
      <c r="A130" s="22" t="s">
        <v>132</v>
      </c>
      <c r="B130" s="23">
        <v>35286</v>
      </c>
      <c r="C130" s="45">
        <v>5</v>
      </c>
      <c r="D130" s="22" t="s">
        <v>111</v>
      </c>
      <c r="BU130" s="64" t="str">
        <f t="shared" si="21"/>
        <v>ND</v>
      </c>
      <c r="BV130" s="73">
        <f t="shared" si="19"/>
        <v>0</v>
      </c>
      <c r="BW130" s="53"/>
      <c r="BX130" s="53"/>
      <c r="BY130" s="53"/>
      <c r="BZ130" s="53"/>
      <c r="CA130" s="53"/>
      <c r="CB130" s="53"/>
      <c r="CC130" s="53"/>
      <c r="CD130" s="45">
        <v>1.6</v>
      </c>
      <c r="CE130" s="45">
        <v>14</v>
      </c>
      <c r="CF130" s="45">
        <v>5.2</v>
      </c>
      <c r="CG130" s="45" t="s">
        <v>114</v>
      </c>
      <c r="CH130" s="45">
        <v>0.17</v>
      </c>
      <c r="CI130" s="45">
        <v>3.1</v>
      </c>
      <c r="CJ130" s="45">
        <v>0.045</v>
      </c>
      <c r="CK130" s="45">
        <v>0.02</v>
      </c>
      <c r="CM130" s="45">
        <v>0.011</v>
      </c>
    </row>
    <row r="131" spans="1:95" ht="11.25">
      <c r="A131" s="22" t="s">
        <v>132</v>
      </c>
      <c r="B131" s="23">
        <v>35317</v>
      </c>
      <c r="C131" s="45">
        <v>5</v>
      </c>
      <c r="D131" s="22" t="s">
        <v>111</v>
      </c>
      <c r="AS131" s="40">
        <v>10</v>
      </c>
      <c r="BG131" s="40">
        <v>37</v>
      </c>
      <c r="BT131" s="40">
        <v>0.2</v>
      </c>
      <c r="BU131" s="64">
        <f t="shared" si="21"/>
        <v>47.2</v>
      </c>
      <c r="BV131" s="73">
        <f t="shared" si="19"/>
        <v>3</v>
      </c>
      <c r="BW131" s="53"/>
      <c r="BX131" s="53"/>
      <c r="BY131" s="53"/>
      <c r="BZ131" s="53"/>
      <c r="CA131" s="53"/>
      <c r="CB131" s="53"/>
      <c r="CC131" s="53"/>
      <c r="CD131" s="45">
        <v>3.6</v>
      </c>
      <c r="CE131" s="45">
        <v>2.2</v>
      </c>
      <c r="CF131" s="45">
        <v>1.1</v>
      </c>
      <c r="CG131" s="45" t="s">
        <v>114</v>
      </c>
      <c r="CH131" s="45">
        <v>0.33</v>
      </c>
      <c r="CI131" s="45" t="s">
        <v>114</v>
      </c>
      <c r="CJ131" s="45">
        <v>0.25</v>
      </c>
      <c r="CK131" s="45">
        <v>0.03</v>
      </c>
      <c r="CL131" s="45">
        <v>64</v>
      </c>
      <c r="CM131" s="45" t="s">
        <v>114</v>
      </c>
      <c r="CQ131" s="49">
        <v>7.44</v>
      </c>
    </row>
    <row r="132" spans="1:95" ht="11.25">
      <c r="A132" s="22" t="s">
        <v>132</v>
      </c>
      <c r="B132" s="23">
        <v>35538</v>
      </c>
      <c r="C132" s="45">
        <v>5</v>
      </c>
      <c r="D132" s="22" t="s">
        <v>111</v>
      </c>
      <c r="AS132" s="40">
        <v>3.9</v>
      </c>
      <c r="BG132" s="40">
        <v>14</v>
      </c>
      <c r="BU132" s="64">
        <f t="shared" si="21"/>
        <v>17.9</v>
      </c>
      <c r="BV132" s="73">
        <f t="shared" si="19"/>
        <v>2</v>
      </c>
      <c r="BW132" s="53"/>
      <c r="BX132" s="53"/>
      <c r="BY132" s="53"/>
      <c r="BZ132" s="53"/>
      <c r="CA132" s="53"/>
      <c r="CB132" s="53"/>
      <c r="CC132" s="53"/>
      <c r="CD132" s="45">
        <v>2.4</v>
      </c>
      <c r="CE132" s="45">
        <v>0.12</v>
      </c>
      <c r="CF132" s="45">
        <v>0.72</v>
      </c>
      <c r="CG132" s="45" t="s">
        <v>114</v>
      </c>
      <c r="CH132" s="45">
        <v>0.4</v>
      </c>
      <c r="CI132" s="45">
        <v>1.8</v>
      </c>
      <c r="CJ132" s="45">
        <v>0.077</v>
      </c>
      <c r="CK132" s="45" t="s">
        <v>114</v>
      </c>
      <c r="CL132" s="45">
        <v>28</v>
      </c>
      <c r="CM132" s="45">
        <v>0.014</v>
      </c>
      <c r="CN132" s="50">
        <v>13.2</v>
      </c>
      <c r="CO132" s="51">
        <v>12.5</v>
      </c>
      <c r="CP132" s="51">
        <v>1222</v>
      </c>
      <c r="CQ132" s="50">
        <v>8.22</v>
      </c>
    </row>
    <row r="133" spans="1:95" ht="11.25">
      <c r="A133" s="22" t="s">
        <v>132</v>
      </c>
      <c r="B133" s="23">
        <v>35632</v>
      </c>
      <c r="C133" s="45">
        <v>5</v>
      </c>
      <c r="D133" s="22" t="s">
        <v>111</v>
      </c>
      <c r="BH133" s="40">
        <v>1.5</v>
      </c>
      <c r="BU133" s="64">
        <f t="shared" si="21"/>
        <v>1.5</v>
      </c>
      <c r="BV133" s="73">
        <f t="shared" si="19"/>
        <v>1</v>
      </c>
      <c r="BW133" s="53"/>
      <c r="BX133" s="53"/>
      <c r="BY133" s="53"/>
      <c r="BZ133" s="53"/>
      <c r="CA133" s="53"/>
      <c r="CB133" s="53"/>
      <c r="CC133" s="53"/>
      <c r="CD133" s="45">
        <v>5.6</v>
      </c>
      <c r="CE133" s="45">
        <v>0.14</v>
      </c>
      <c r="CF133" s="45">
        <v>0.91</v>
      </c>
      <c r="CG133" s="45" t="s">
        <v>114</v>
      </c>
      <c r="CH133" s="45">
        <v>0.16</v>
      </c>
      <c r="CI133" s="45">
        <v>1.1</v>
      </c>
      <c r="CJ133" s="45">
        <v>0.5</v>
      </c>
      <c r="CK133" s="45">
        <v>0.06</v>
      </c>
      <c r="CL133" s="45" t="s">
        <v>115</v>
      </c>
      <c r="CM133" s="45" t="s">
        <v>114</v>
      </c>
      <c r="CN133" s="50">
        <v>5.1</v>
      </c>
      <c r="CO133" s="51">
        <v>4.1</v>
      </c>
      <c r="CP133" s="51">
        <v>1147</v>
      </c>
      <c r="CQ133" s="50">
        <v>8.37</v>
      </c>
    </row>
    <row r="134" spans="1:95" ht="11.25">
      <c r="A134" s="22" t="s">
        <v>132</v>
      </c>
      <c r="B134" s="23">
        <v>35704</v>
      </c>
      <c r="C134" s="45">
        <v>5</v>
      </c>
      <c r="D134" s="22" t="s">
        <v>111</v>
      </c>
      <c r="BU134" s="64" t="str">
        <f t="shared" si="21"/>
        <v>ND</v>
      </c>
      <c r="BV134" s="73">
        <f t="shared" si="19"/>
        <v>0</v>
      </c>
      <c r="BW134" s="53"/>
      <c r="BX134" s="53"/>
      <c r="BY134" s="53"/>
      <c r="BZ134" s="53"/>
      <c r="CA134" s="53"/>
      <c r="CB134" s="53" t="s">
        <v>114</v>
      </c>
      <c r="CC134" s="53">
        <v>2.52</v>
      </c>
      <c r="CD134" s="45">
        <v>1.8</v>
      </c>
      <c r="CE134" s="45" t="s">
        <v>114</v>
      </c>
      <c r="CF134" s="45">
        <v>0.5</v>
      </c>
      <c r="CG134" s="45" t="s">
        <v>114</v>
      </c>
      <c r="CH134" s="45">
        <v>0.24</v>
      </c>
      <c r="CI134" s="45" t="s">
        <v>114</v>
      </c>
      <c r="CJ134" s="45">
        <v>0.22</v>
      </c>
      <c r="CK134" s="45" t="s">
        <v>114</v>
      </c>
      <c r="CL134" s="45">
        <v>40</v>
      </c>
      <c r="CM134" s="45" t="s">
        <v>114</v>
      </c>
      <c r="CN134" s="50">
        <v>1.3</v>
      </c>
      <c r="CO134" s="52" t="s">
        <v>115</v>
      </c>
      <c r="CP134" s="51">
        <v>1503</v>
      </c>
      <c r="CQ134" s="50">
        <v>7.39</v>
      </c>
    </row>
    <row r="135" spans="1:95" ht="11.25">
      <c r="A135" s="22" t="s">
        <v>132</v>
      </c>
      <c r="B135" s="23">
        <v>35906</v>
      </c>
      <c r="C135" s="45">
        <v>5</v>
      </c>
      <c r="D135" s="22" t="s">
        <v>111</v>
      </c>
      <c r="BU135" s="64" t="str">
        <f t="shared" si="21"/>
        <v>ND</v>
      </c>
      <c r="BV135" s="73">
        <f t="shared" si="19"/>
        <v>0</v>
      </c>
      <c r="BW135" s="53">
        <v>420</v>
      </c>
      <c r="BX135" s="53">
        <v>2.4</v>
      </c>
      <c r="BY135" s="53">
        <v>800</v>
      </c>
      <c r="BZ135" s="53">
        <v>120</v>
      </c>
      <c r="CA135" s="53">
        <v>100</v>
      </c>
      <c r="CB135" s="53">
        <v>0.38</v>
      </c>
      <c r="CC135" s="53">
        <v>0.24</v>
      </c>
      <c r="CD135" s="45">
        <v>3.3</v>
      </c>
      <c r="CE135" s="45" t="s">
        <v>114</v>
      </c>
      <c r="CF135" s="45">
        <v>0.73</v>
      </c>
      <c r="CG135" s="45" t="s">
        <v>114</v>
      </c>
      <c r="CH135" s="45">
        <v>0.3</v>
      </c>
      <c r="CI135" s="45" t="s">
        <v>114</v>
      </c>
      <c r="CJ135" s="45">
        <v>0.081</v>
      </c>
      <c r="CK135" s="45" t="s">
        <v>114</v>
      </c>
      <c r="CL135" s="45">
        <v>41</v>
      </c>
      <c r="CM135" s="45" t="s">
        <v>114</v>
      </c>
      <c r="CN135" s="50"/>
      <c r="CO135" s="52"/>
      <c r="CP135" s="51"/>
      <c r="CQ135" s="50"/>
    </row>
    <row r="136" spans="1:95" ht="11.25">
      <c r="A136" s="22" t="s">
        <v>132</v>
      </c>
      <c r="B136" s="23">
        <v>35996</v>
      </c>
      <c r="C136" s="45">
        <v>5</v>
      </c>
      <c r="D136" s="22" t="s">
        <v>111</v>
      </c>
      <c r="BU136" s="64" t="str">
        <f t="shared" si="21"/>
        <v>ND</v>
      </c>
      <c r="BV136" s="73">
        <f t="shared" si="19"/>
        <v>0</v>
      </c>
      <c r="BW136" s="53">
        <v>520</v>
      </c>
      <c r="BX136" s="53">
        <v>2.8</v>
      </c>
      <c r="BY136" s="53">
        <v>810</v>
      </c>
      <c r="BZ136" s="53">
        <v>120</v>
      </c>
      <c r="CA136" s="53">
        <v>75</v>
      </c>
      <c r="CB136" s="53" t="s">
        <v>114</v>
      </c>
      <c r="CC136" s="53">
        <v>1.1</v>
      </c>
      <c r="CD136" s="45">
        <v>7.3</v>
      </c>
      <c r="CE136" s="45" t="s">
        <v>114</v>
      </c>
      <c r="CF136" s="45">
        <v>0.67</v>
      </c>
      <c r="CG136" s="45" t="s">
        <v>114</v>
      </c>
      <c r="CH136" s="45">
        <v>0.28</v>
      </c>
      <c r="CI136" s="45" t="s">
        <v>114</v>
      </c>
      <c r="CJ136" s="45">
        <v>0.29</v>
      </c>
      <c r="CK136" s="45" t="s">
        <v>114</v>
      </c>
      <c r="CL136" s="45">
        <v>28</v>
      </c>
      <c r="CM136" s="45" t="s">
        <v>114</v>
      </c>
      <c r="CN136" s="50">
        <v>2.7</v>
      </c>
      <c r="CO136" s="51" t="s">
        <v>115</v>
      </c>
      <c r="CP136" s="51">
        <v>895</v>
      </c>
      <c r="CQ136" s="50">
        <v>7.58</v>
      </c>
    </row>
    <row r="137" spans="1:95" ht="11.25">
      <c r="A137" s="22" t="s">
        <v>132</v>
      </c>
      <c r="B137" s="23">
        <v>36103</v>
      </c>
      <c r="C137" s="45">
        <v>5</v>
      </c>
      <c r="D137" s="22" t="s">
        <v>111</v>
      </c>
      <c r="BU137" s="64" t="str">
        <f t="shared" si="21"/>
        <v>ND</v>
      </c>
      <c r="BV137" s="73">
        <f t="shared" si="19"/>
        <v>0</v>
      </c>
      <c r="BW137" s="53">
        <v>500</v>
      </c>
      <c r="BX137" s="53">
        <v>2.4</v>
      </c>
      <c r="BY137" s="53">
        <v>870</v>
      </c>
      <c r="BZ137" s="53">
        <v>96</v>
      </c>
      <c r="CA137" s="53">
        <v>86</v>
      </c>
      <c r="CB137" s="53">
        <v>3</v>
      </c>
      <c r="CC137" s="53">
        <v>1.57</v>
      </c>
      <c r="CD137" s="45">
        <v>2.1</v>
      </c>
      <c r="CE137" s="45" t="s">
        <v>114</v>
      </c>
      <c r="CF137" s="45">
        <v>0.63</v>
      </c>
      <c r="CG137" s="45" t="s">
        <v>114</v>
      </c>
      <c r="CH137" s="45">
        <v>0.22</v>
      </c>
      <c r="CI137" s="45" t="s">
        <v>114</v>
      </c>
      <c r="CJ137" s="45">
        <v>0.045</v>
      </c>
      <c r="CK137" s="45" t="s">
        <v>114</v>
      </c>
      <c r="CL137" s="45">
        <v>28</v>
      </c>
      <c r="CM137" s="45" t="s">
        <v>114</v>
      </c>
      <c r="CN137" s="50">
        <v>5.6</v>
      </c>
      <c r="CO137" s="52" t="s">
        <v>115</v>
      </c>
      <c r="CP137" s="51">
        <v>754</v>
      </c>
      <c r="CQ137" s="50">
        <v>7.7</v>
      </c>
    </row>
    <row r="138" spans="1:95" ht="11.25">
      <c r="A138" s="22" t="s">
        <v>132</v>
      </c>
      <c r="B138" s="23">
        <v>36280</v>
      </c>
      <c r="C138" s="45">
        <v>5</v>
      </c>
      <c r="D138" s="22" t="s">
        <v>111</v>
      </c>
      <c r="BU138" s="64" t="str">
        <f t="shared" si="21"/>
        <v>ND</v>
      </c>
      <c r="BV138" s="73">
        <f t="shared" si="19"/>
        <v>0</v>
      </c>
      <c r="BW138" s="53">
        <v>400</v>
      </c>
      <c r="BX138" s="53">
        <v>2</v>
      </c>
      <c r="BY138" s="53">
        <v>730</v>
      </c>
      <c r="BZ138" s="53">
        <v>94</v>
      </c>
      <c r="CA138" s="53">
        <v>77</v>
      </c>
      <c r="CB138" s="53">
        <v>0.38</v>
      </c>
      <c r="CC138" s="53">
        <v>0.06</v>
      </c>
      <c r="CD138" s="45">
        <v>1.9</v>
      </c>
      <c r="CE138" s="45" t="s">
        <v>123</v>
      </c>
      <c r="CF138" s="45">
        <v>0.72</v>
      </c>
      <c r="CG138" s="45" t="s">
        <v>120</v>
      </c>
      <c r="CH138" s="45">
        <v>0.45</v>
      </c>
      <c r="CI138" s="45" t="s">
        <v>124</v>
      </c>
      <c r="CJ138" s="45">
        <v>0.088</v>
      </c>
      <c r="CK138" s="45" t="s">
        <v>112</v>
      </c>
      <c r="CL138" s="45">
        <v>23</v>
      </c>
      <c r="CM138" s="45">
        <v>11</v>
      </c>
      <c r="CN138" s="50"/>
      <c r="CO138" s="52"/>
      <c r="CP138" s="51"/>
      <c r="CQ138" s="50"/>
    </row>
    <row r="139" spans="1:95" ht="11.25">
      <c r="A139" s="22" t="s">
        <v>132</v>
      </c>
      <c r="B139" s="23">
        <v>36368</v>
      </c>
      <c r="C139" s="45">
        <v>5</v>
      </c>
      <c r="D139" s="22" t="s">
        <v>111</v>
      </c>
      <c r="S139" s="40">
        <v>0.5</v>
      </c>
      <c r="BH139" s="40">
        <v>0.7</v>
      </c>
      <c r="BU139" s="64">
        <f>IF(COUNTA(A139)=1,IF(SUM(E139:BT139)=0,"ND",SUM(E139:BT139))," ")</f>
        <v>1.2</v>
      </c>
      <c r="BV139" s="73">
        <f>COUNTA(E139:BT139)</f>
        <v>2</v>
      </c>
      <c r="BW139" s="53">
        <v>300</v>
      </c>
      <c r="BX139" s="53">
        <v>4</v>
      </c>
      <c r="BY139" s="53">
        <v>540</v>
      </c>
      <c r="BZ139" s="53">
        <v>73</v>
      </c>
      <c r="CA139" s="53">
        <v>53</v>
      </c>
      <c r="CB139" s="53" t="s">
        <v>116</v>
      </c>
      <c r="CC139" s="53">
        <v>0.76</v>
      </c>
      <c r="CD139" s="45">
        <v>7.2</v>
      </c>
      <c r="CE139" s="45" t="s">
        <v>123</v>
      </c>
      <c r="CF139" s="45">
        <v>0.58</v>
      </c>
      <c r="CG139" s="45" t="s">
        <v>120</v>
      </c>
      <c r="CH139" s="45">
        <v>0.47</v>
      </c>
      <c r="CI139" s="45">
        <v>1.3</v>
      </c>
      <c r="CJ139" s="45">
        <v>0.47</v>
      </c>
      <c r="CK139" s="45" t="s">
        <v>112</v>
      </c>
      <c r="CL139" s="45">
        <v>13</v>
      </c>
      <c r="CM139" s="45" t="s">
        <v>123</v>
      </c>
      <c r="CN139" s="50">
        <v>3.32</v>
      </c>
      <c r="CO139" s="52">
        <v>33.3</v>
      </c>
      <c r="CP139" s="51">
        <v>729</v>
      </c>
      <c r="CQ139" s="50">
        <v>7.96</v>
      </c>
    </row>
    <row r="140" spans="1:95" ht="11.25">
      <c r="A140" s="22" t="s">
        <v>132</v>
      </c>
      <c r="B140" s="23">
        <v>36453</v>
      </c>
      <c r="C140" s="45">
        <v>5</v>
      </c>
      <c r="D140" s="22" t="s">
        <v>111</v>
      </c>
      <c r="BU140" s="64" t="str">
        <f>IF(COUNTA(A140)=1,IF(SUM(E140:BT140)=0,"ND",SUM(E140:BT140))," ")</f>
        <v>ND</v>
      </c>
      <c r="BV140" s="73">
        <f>COUNTA(E140:BT140)</f>
        <v>0</v>
      </c>
      <c r="BW140" s="53">
        <v>440</v>
      </c>
      <c r="BX140" s="53">
        <v>2.4</v>
      </c>
      <c r="BY140" s="53">
        <v>770</v>
      </c>
      <c r="BZ140" s="53">
        <v>77</v>
      </c>
      <c r="CA140" s="53">
        <v>82</v>
      </c>
      <c r="CB140" s="53">
        <v>2.2</v>
      </c>
      <c r="CC140" s="53">
        <v>6.36</v>
      </c>
      <c r="CD140" s="45">
        <v>3</v>
      </c>
      <c r="CE140" s="45" t="s">
        <v>123</v>
      </c>
      <c r="CF140" s="45">
        <v>0.73</v>
      </c>
      <c r="CG140" s="45" t="s">
        <v>120</v>
      </c>
      <c r="CH140" s="45">
        <v>0.72</v>
      </c>
      <c r="CI140" s="45">
        <v>1.2</v>
      </c>
      <c r="CJ140" s="45">
        <v>0.044</v>
      </c>
      <c r="CK140" s="45" t="s">
        <v>112</v>
      </c>
      <c r="CL140" s="45">
        <v>16</v>
      </c>
      <c r="CM140" s="45" t="s">
        <v>137</v>
      </c>
      <c r="CN140" s="50">
        <v>4.8</v>
      </c>
      <c r="CO140" s="52">
        <v>12.9</v>
      </c>
      <c r="CP140" s="51">
        <v>1902</v>
      </c>
      <c r="CQ140" s="50">
        <v>7.86</v>
      </c>
    </row>
    <row r="141" spans="1:95" ht="11.25">
      <c r="A141" s="22" t="s">
        <v>132</v>
      </c>
      <c r="B141" s="23">
        <v>36669</v>
      </c>
      <c r="C141" s="45">
        <v>5</v>
      </c>
      <c r="D141" s="22" t="s">
        <v>111</v>
      </c>
      <c r="BU141" s="64" t="str">
        <f>IF(COUNTA(A141)=1,IF(SUM(E141:BT141)=0,"ND",SUM(E141:BT141))," ")</f>
        <v>ND</v>
      </c>
      <c r="BV141" s="73">
        <f>COUNTA(E141:BT141)</f>
        <v>0</v>
      </c>
      <c r="BW141" s="53">
        <v>410</v>
      </c>
      <c r="BX141" s="53">
        <v>19</v>
      </c>
      <c r="BY141" s="53">
        <v>660</v>
      </c>
      <c r="BZ141" s="53">
        <v>74</v>
      </c>
      <c r="CA141" s="53">
        <v>55</v>
      </c>
      <c r="CB141" s="53" t="s">
        <v>116</v>
      </c>
      <c r="CC141" s="53">
        <v>0.14</v>
      </c>
      <c r="CD141" s="45">
        <v>9.4</v>
      </c>
      <c r="CE141" s="45" t="s">
        <v>123</v>
      </c>
      <c r="CF141" s="45">
        <v>0.87</v>
      </c>
      <c r="CG141" s="45" t="s">
        <v>120</v>
      </c>
      <c r="CH141" s="45">
        <v>2.4</v>
      </c>
      <c r="CI141" s="45" t="s">
        <v>124</v>
      </c>
      <c r="CJ141" s="45">
        <v>1.1</v>
      </c>
      <c r="CK141" s="45" t="s">
        <v>112</v>
      </c>
      <c r="CL141" s="45">
        <v>18</v>
      </c>
      <c r="CM141" s="45">
        <v>0.018</v>
      </c>
      <c r="CN141" s="50">
        <v>3.7</v>
      </c>
      <c r="CO141" s="52">
        <v>3.1</v>
      </c>
      <c r="CP141" s="51">
        <v>797</v>
      </c>
      <c r="CQ141" s="50">
        <v>7.67</v>
      </c>
    </row>
    <row r="142" spans="1:95" ht="11.25">
      <c r="A142" s="22" t="s">
        <v>132</v>
      </c>
      <c r="B142" s="23">
        <v>36761</v>
      </c>
      <c r="C142" s="45">
        <v>5</v>
      </c>
      <c r="D142" s="22" t="s">
        <v>111</v>
      </c>
      <c r="BU142" s="64" t="str">
        <f>IF(COUNTA(A142)=1,IF(SUM(E142:BT142)=0,"ND",SUM(E142:BT142))," ")</f>
        <v>ND</v>
      </c>
      <c r="BV142" s="73">
        <f>COUNTA(E142:BT142)</f>
        <v>0</v>
      </c>
      <c r="BW142" s="53">
        <v>450</v>
      </c>
      <c r="BX142" s="53">
        <v>2</v>
      </c>
      <c r="BY142" s="53">
        <v>710</v>
      </c>
      <c r="BZ142" s="53">
        <v>73</v>
      </c>
      <c r="CA142" s="53">
        <v>57</v>
      </c>
      <c r="CB142" s="53" t="s">
        <v>116</v>
      </c>
      <c r="CC142" s="53" t="s">
        <v>112</v>
      </c>
      <c r="CD142" s="45">
        <v>4</v>
      </c>
      <c r="CE142" s="45" t="s">
        <v>118</v>
      </c>
      <c r="CF142" s="45">
        <v>0.52</v>
      </c>
      <c r="CG142" s="45" t="s">
        <v>120</v>
      </c>
      <c r="CH142" s="45">
        <v>0.13</v>
      </c>
      <c r="CI142" s="45" t="s">
        <v>124</v>
      </c>
      <c r="CJ142" s="45">
        <v>0.099</v>
      </c>
      <c r="CK142" s="45" t="s">
        <v>112</v>
      </c>
      <c r="CL142" s="45">
        <v>13</v>
      </c>
      <c r="CM142" s="45" t="s">
        <v>137</v>
      </c>
      <c r="CN142" s="50"/>
      <c r="CO142" s="52"/>
      <c r="CP142" s="51"/>
      <c r="CQ142" s="50"/>
    </row>
    <row r="143" spans="1:95" ht="11.25">
      <c r="A143" s="22" t="s">
        <v>132</v>
      </c>
      <c r="B143" s="23">
        <v>36817</v>
      </c>
      <c r="C143" s="45">
        <v>5</v>
      </c>
      <c r="D143" s="22" t="s">
        <v>111</v>
      </c>
      <c r="BU143" s="64" t="str">
        <f>IF(COUNTA(A143)=1,IF(SUM(E143:BT143)=0,"ND",SUM(E143:BT143))," ")</f>
        <v>ND</v>
      </c>
      <c r="BV143" s="73">
        <f>COUNTA(E143:BT143)</f>
        <v>0</v>
      </c>
      <c r="BW143" s="53">
        <v>440</v>
      </c>
      <c r="BX143" s="53">
        <v>1.3</v>
      </c>
      <c r="BY143" s="53">
        <v>650</v>
      </c>
      <c r="BZ143" s="53">
        <v>68</v>
      </c>
      <c r="CA143" s="53">
        <v>67</v>
      </c>
      <c r="CB143" s="53">
        <v>0.11</v>
      </c>
      <c r="CC143" s="53" t="s">
        <v>112</v>
      </c>
      <c r="CD143" s="45">
        <v>2</v>
      </c>
      <c r="CE143" s="45" t="s">
        <v>118</v>
      </c>
      <c r="CF143" s="45">
        <v>0.63</v>
      </c>
      <c r="CG143" s="45" t="s">
        <v>120</v>
      </c>
      <c r="CH143" s="45">
        <v>0.039</v>
      </c>
      <c r="CI143" s="45" t="s">
        <v>121</v>
      </c>
      <c r="CJ143" s="45">
        <v>0.012</v>
      </c>
      <c r="CK143" s="45" t="s">
        <v>112</v>
      </c>
      <c r="CL143" s="45">
        <v>14</v>
      </c>
      <c r="CM143" s="45" t="s">
        <v>137</v>
      </c>
      <c r="CN143" s="50"/>
      <c r="CO143" s="52"/>
      <c r="CP143" s="51"/>
      <c r="CQ143" s="50"/>
    </row>
    <row r="144" spans="73:95" ht="11.25">
      <c r="BU144" s="64"/>
      <c r="BV144" s="73"/>
      <c r="BW144" s="53"/>
      <c r="BX144" s="53"/>
      <c r="BY144" s="53"/>
      <c r="BZ144" s="53"/>
      <c r="CA144" s="53"/>
      <c r="CB144" s="53"/>
      <c r="CC144" s="53"/>
      <c r="CN144" s="50"/>
      <c r="CO144" s="52"/>
      <c r="CP144" s="51"/>
      <c r="CQ144" s="50"/>
    </row>
    <row r="145" spans="73:81" ht="11.25">
      <c r="BU145" s="64" t="str">
        <f>IF(COUNTA(A145)=1,IF(SUM(E145:BT145)=0,"ND",SUM(E145:BT145))," ")</f>
        <v> </v>
      </c>
      <c r="BV145" s="73"/>
      <c r="BW145" s="53"/>
      <c r="BX145" s="53"/>
      <c r="BY145" s="53"/>
      <c r="BZ145" s="53"/>
      <c r="CA145" s="53"/>
      <c r="CB145" s="53"/>
      <c r="CC145" s="53"/>
    </row>
    <row r="146" spans="1:91" ht="11.25">
      <c r="A146" s="22" t="s">
        <v>133</v>
      </c>
      <c r="B146" s="23">
        <v>35286</v>
      </c>
      <c r="D146" s="22" t="s">
        <v>111</v>
      </c>
      <c r="BU146" s="64" t="str">
        <f aca="true" t="shared" si="22" ref="BU146:BU154">IF(COUNTA(A146)=1,IF(SUM(E146:BT146)=0,"ND",SUM(E146:BT146))," ")</f>
        <v>ND</v>
      </c>
      <c r="BV146" s="73">
        <f aca="true" t="shared" si="23" ref="BV146:BV173">COUNTA(E146:BT146)</f>
        <v>0</v>
      </c>
      <c r="BW146" s="53"/>
      <c r="BX146" s="53"/>
      <c r="BY146" s="53"/>
      <c r="BZ146" s="53"/>
      <c r="CA146" s="53"/>
      <c r="CB146" s="53"/>
      <c r="CC146" s="53"/>
      <c r="CD146" s="45">
        <v>2.1</v>
      </c>
      <c r="CE146" s="45">
        <v>0.04</v>
      </c>
      <c r="CF146" s="45">
        <v>3.5</v>
      </c>
      <c r="CG146" s="45">
        <v>12</v>
      </c>
      <c r="CH146" s="45">
        <v>0.83</v>
      </c>
      <c r="CI146" s="45">
        <v>2.1</v>
      </c>
      <c r="CJ146" s="45">
        <v>0.2</v>
      </c>
      <c r="CK146" s="45">
        <v>0.04</v>
      </c>
      <c r="CM146" s="45">
        <v>0.029</v>
      </c>
    </row>
    <row r="147" spans="1:95" ht="11.25">
      <c r="A147" s="22" t="s">
        <v>133</v>
      </c>
      <c r="B147" s="23">
        <v>35317</v>
      </c>
      <c r="C147" s="45">
        <v>6</v>
      </c>
      <c r="D147" s="22" t="s">
        <v>111</v>
      </c>
      <c r="AS147" s="40">
        <v>3</v>
      </c>
      <c r="BG147" s="40">
        <v>14</v>
      </c>
      <c r="BU147" s="64">
        <f t="shared" si="22"/>
        <v>17</v>
      </c>
      <c r="BV147" s="73">
        <f t="shared" si="23"/>
        <v>2</v>
      </c>
      <c r="BW147" s="53"/>
      <c r="BX147" s="53"/>
      <c r="BY147" s="53"/>
      <c r="BZ147" s="53"/>
      <c r="CA147" s="53"/>
      <c r="CB147" s="53"/>
      <c r="CC147" s="53"/>
      <c r="CD147" s="45">
        <v>6</v>
      </c>
      <c r="CE147" s="45">
        <v>2.6</v>
      </c>
      <c r="CF147" s="45">
        <v>0.88</v>
      </c>
      <c r="CG147" s="45" t="s">
        <v>114</v>
      </c>
      <c r="CH147" s="45">
        <v>0.34</v>
      </c>
      <c r="CI147" s="45" t="s">
        <v>114</v>
      </c>
      <c r="CJ147" s="45">
        <v>0.18</v>
      </c>
      <c r="CK147" s="45" t="s">
        <v>114</v>
      </c>
      <c r="CL147" s="45">
        <v>62</v>
      </c>
      <c r="CM147" s="45" t="s">
        <v>114</v>
      </c>
      <c r="CQ147" s="49">
        <v>7.44</v>
      </c>
    </row>
    <row r="148" spans="1:95" ht="11.25">
      <c r="A148" s="22" t="s">
        <v>133</v>
      </c>
      <c r="B148" s="23">
        <v>35538</v>
      </c>
      <c r="C148" s="45">
        <v>6</v>
      </c>
      <c r="D148" s="22" t="s">
        <v>111</v>
      </c>
      <c r="BU148" s="64" t="str">
        <f t="shared" si="22"/>
        <v>ND</v>
      </c>
      <c r="BV148" s="73">
        <f t="shared" si="23"/>
        <v>0</v>
      </c>
      <c r="BW148" s="53"/>
      <c r="BX148" s="53"/>
      <c r="BY148" s="53"/>
      <c r="BZ148" s="53"/>
      <c r="CA148" s="53"/>
      <c r="CB148" s="53"/>
      <c r="CC148" s="53"/>
      <c r="CD148" s="45">
        <v>2.2</v>
      </c>
      <c r="CE148" s="45" t="s">
        <v>114</v>
      </c>
      <c r="CF148" s="45" t="s">
        <v>114</v>
      </c>
      <c r="CG148" s="45" t="s">
        <v>114</v>
      </c>
      <c r="CH148" s="45">
        <v>0.23</v>
      </c>
      <c r="CI148" s="45">
        <v>1.1</v>
      </c>
      <c r="CJ148" s="45">
        <v>0.03</v>
      </c>
      <c r="CK148" s="45" t="s">
        <v>114</v>
      </c>
      <c r="CL148" s="45">
        <v>20</v>
      </c>
      <c r="CM148" s="45">
        <v>0.011</v>
      </c>
      <c r="CN148" s="50">
        <v>12</v>
      </c>
      <c r="CO148" s="51">
        <v>7.3</v>
      </c>
      <c r="CP148" s="51">
        <v>1450</v>
      </c>
      <c r="CQ148" s="50">
        <v>8</v>
      </c>
    </row>
    <row r="149" spans="1:95" ht="11.25">
      <c r="A149" s="22" t="s">
        <v>133</v>
      </c>
      <c r="B149" s="23">
        <v>35632</v>
      </c>
      <c r="C149" s="45">
        <v>6</v>
      </c>
      <c r="D149" s="22" t="s">
        <v>111</v>
      </c>
      <c r="BU149" s="64" t="str">
        <f t="shared" si="22"/>
        <v>ND</v>
      </c>
      <c r="BV149" s="73">
        <f t="shared" si="23"/>
        <v>0</v>
      </c>
      <c r="BW149" s="53"/>
      <c r="BX149" s="53"/>
      <c r="BY149" s="53"/>
      <c r="BZ149" s="53"/>
      <c r="CA149" s="53"/>
      <c r="CB149" s="53"/>
      <c r="CC149" s="53"/>
      <c r="CD149" s="45">
        <v>4.4</v>
      </c>
      <c r="CE149" s="45">
        <v>0.1</v>
      </c>
      <c r="CF149" s="45">
        <v>0.63</v>
      </c>
      <c r="CG149" s="45" t="s">
        <v>114</v>
      </c>
      <c r="CH149" s="45">
        <v>0.1</v>
      </c>
      <c r="CI149" s="45">
        <v>1.2</v>
      </c>
      <c r="CJ149" s="45">
        <v>0.19</v>
      </c>
      <c r="CK149" s="45" t="s">
        <v>114</v>
      </c>
      <c r="CL149" s="45" t="s">
        <v>115</v>
      </c>
      <c r="CM149" s="45">
        <v>0.015</v>
      </c>
      <c r="CN149" s="50">
        <v>4.6</v>
      </c>
      <c r="CO149" s="51">
        <v>3</v>
      </c>
      <c r="CP149" s="51">
        <v>1146</v>
      </c>
      <c r="CQ149" s="50">
        <v>8.03</v>
      </c>
    </row>
    <row r="150" spans="1:95" ht="11.25">
      <c r="A150" s="22" t="s">
        <v>133</v>
      </c>
      <c r="B150" s="23">
        <v>35704</v>
      </c>
      <c r="C150" s="45">
        <v>6</v>
      </c>
      <c r="D150" s="22" t="s">
        <v>111</v>
      </c>
      <c r="BU150" s="64" t="str">
        <f t="shared" si="22"/>
        <v>ND</v>
      </c>
      <c r="BV150" s="73">
        <f t="shared" si="23"/>
        <v>0</v>
      </c>
      <c r="BW150" s="53"/>
      <c r="BX150" s="53"/>
      <c r="BY150" s="53"/>
      <c r="BZ150" s="53"/>
      <c r="CA150" s="53"/>
      <c r="CB150" s="53">
        <v>0.06</v>
      </c>
      <c r="CC150" s="53">
        <v>2.16</v>
      </c>
      <c r="CD150" s="45">
        <v>1.3</v>
      </c>
      <c r="CE150" s="45">
        <v>0.12</v>
      </c>
      <c r="CF150" s="45">
        <v>0.64</v>
      </c>
      <c r="CG150" s="45" t="s">
        <v>114</v>
      </c>
      <c r="CH150" s="45">
        <v>0.38</v>
      </c>
      <c r="CI150" s="45" t="s">
        <v>114</v>
      </c>
      <c r="CJ150" s="45">
        <v>0.26</v>
      </c>
      <c r="CK150" s="45" t="s">
        <v>114</v>
      </c>
      <c r="CL150" s="45">
        <v>40</v>
      </c>
      <c r="CM150" s="45">
        <v>0.018</v>
      </c>
      <c r="CN150" s="50">
        <v>5.8</v>
      </c>
      <c r="CO150" s="51" t="s">
        <v>115</v>
      </c>
      <c r="CP150" s="51">
        <v>1509</v>
      </c>
      <c r="CQ150" s="50">
        <v>7.47</v>
      </c>
    </row>
    <row r="151" spans="1:95" ht="11.25">
      <c r="A151" s="22" t="s">
        <v>133</v>
      </c>
      <c r="B151" s="23">
        <v>35906</v>
      </c>
      <c r="C151" s="45">
        <v>6</v>
      </c>
      <c r="D151" s="22" t="s">
        <v>111</v>
      </c>
      <c r="BU151" s="64" t="str">
        <f t="shared" si="22"/>
        <v>ND</v>
      </c>
      <c r="BV151" s="73">
        <f t="shared" si="23"/>
        <v>0</v>
      </c>
      <c r="BW151" s="53">
        <v>410</v>
      </c>
      <c r="BX151" s="53">
        <v>3.2</v>
      </c>
      <c r="BY151" s="53">
        <v>750</v>
      </c>
      <c r="BZ151" s="53">
        <v>120</v>
      </c>
      <c r="CA151" s="53">
        <v>87</v>
      </c>
      <c r="CB151" s="53">
        <v>0.36</v>
      </c>
      <c r="CC151" s="53">
        <v>0.21</v>
      </c>
      <c r="CD151" s="45">
        <v>3.4</v>
      </c>
      <c r="CE151" s="45">
        <v>0.16</v>
      </c>
      <c r="CF151" s="45">
        <v>0.76</v>
      </c>
      <c r="CG151" s="45" t="s">
        <v>114</v>
      </c>
      <c r="CH151" s="45">
        <v>0.53</v>
      </c>
      <c r="CI151" s="45" t="s">
        <v>114</v>
      </c>
      <c r="CJ151" s="45">
        <v>0.14</v>
      </c>
      <c r="CK151" s="45" t="s">
        <v>114</v>
      </c>
      <c r="CL151" s="45">
        <v>40</v>
      </c>
      <c r="CM151" s="45" t="s">
        <v>114</v>
      </c>
      <c r="CN151" s="50"/>
      <c r="CO151" s="51"/>
      <c r="CP151" s="51"/>
      <c r="CQ151" s="50"/>
    </row>
    <row r="152" spans="1:95" ht="11.25">
      <c r="A152" s="22" t="s">
        <v>133</v>
      </c>
      <c r="B152" s="23">
        <v>35996</v>
      </c>
      <c r="C152" s="45">
        <v>6</v>
      </c>
      <c r="D152" s="22" t="s">
        <v>111</v>
      </c>
      <c r="BU152" s="64" t="str">
        <f t="shared" si="22"/>
        <v>ND</v>
      </c>
      <c r="BV152" s="73">
        <f t="shared" si="23"/>
        <v>0</v>
      </c>
      <c r="BW152" s="53">
        <v>510</v>
      </c>
      <c r="BX152" s="53">
        <v>79</v>
      </c>
      <c r="BY152" s="53">
        <v>830</v>
      </c>
      <c r="BZ152" s="53">
        <v>110</v>
      </c>
      <c r="CA152" s="53">
        <v>74</v>
      </c>
      <c r="CB152" s="53">
        <v>0.19</v>
      </c>
      <c r="CC152" s="53">
        <v>0.75</v>
      </c>
      <c r="CD152" s="45">
        <v>7.7</v>
      </c>
      <c r="CE152" s="45" t="s">
        <v>114</v>
      </c>
      <c r="CF152" s="45">
        <v>1</v>
      </c>
      <c r="CG152" s="45" t="s">
        <v>114</v>
      </c>
      <c r="CH152" s="45">
        <v>0.85</v>
      </c>
      <c r="CI152" s="45" t="s">
        <v>114</v>
      </c>
      <c r="CJ152" s="45">
        <v>0.59</v>
      </c>
      <c r="CK152" s="45" t="s">
        <v>114</v>
      </c>
      <c r="CL152" s="45">
        <v>31</v>
      </c>
      <c r="CM152" s="45" t="s">
        <v>114</v>
      </c>
      <c r="CN152" s="50">
        <v>3.5</v>
      </c>
      <c r="CO152" s="51" t="s">
        <v>115</v>
      </c>
      <c r="CP152" s="51">
        <v>1526</v>
      </c>
      <c r="CQ152" s="50">
        <v>7.61</v>
      </c>
    </row>
    <row r="153" spans="1:95" ht="11.25">
      <c r="A153" s="22" t="s">
        <v>133</v>
      </c>
      <c r="B153" s="23">
        <v>36103</v>
      </c>
      <c r="C153" s="45">
        <v>6</v>
      </c>
      <c r="D153" s="22" t="s">
        <v>111</v>
      </c>
      <c r="BU153" s="64" t="str">
        <f t="shared" si="22"/>
        <v>ND</v>
      </c>
      <c r="BV153" s="73">
        <f t="shared" si="23"/>
        <v>0</v>
      </c>
      <c r="BW153" s="53">
        <v>480</v>
      </c>
      <c r="BX153" s="53">
        <v>4.2</v>
      </c>
      <c r="BY153" s="53">
        <v>860</v>
      </c>
      <c r="BZ153" s="53">
        <v>94</v>
      </c>
      <c r="CA153" s="53">
        <v>88</v>
      </c>
      <c r="CB153" s="53">
        <v>4.5</v>
      </c>
      <c r="CC153" s="53">
        <v>1.13</v>
      </c>
      <c r="CD153" s="45">
        <v>3.3</v>
      </c>
      <c r="CE153" s="45" t="s">
        <v>114</v>
      </c>
      <c r="CF153" s="45">
        <v>2.4</v>
      </c>
      <c r="CG153" s="45" t="s">
        <v>114</v>
      </c>
      <c r="CH153" s="45">
        <v>0.84</v>
      </c>
      <c r="CI153" s="45">
        <v>1.9</v>
      </c>
      <c r="CJ153" s="45">
        <v>0.22</v>
      </c>
      <c r="CK153" s="45" t="s">
        <v>114</v>
      </c>
      <c r="CL153" s="45">
        <v>30</v>
      </c>
      <c r="CM153" s="45">
        <v>0.036</v>
      </c>
      <c r="CN153" s="50">
        <v>9.5</v>
      </c>
      <c r="CO153" s="52" t="s">
        <v>115</v>
      </c>
      <c r="CP153" s="51">
        <v>755</v>
      </c>
      <c r="CQ153" s="50">
        <v>7.64</v>
      </c>
    </row>
    <row r="154" spans="1:95" ht="11.25">
      <c r="A154" s="22" t="s">
        <v>133</v>
      </c>
      <c r="B154" s="23">
        <v>36280</v>
      </c>
      <c r="C154" s="45">
        <v>6</v>
      </c>
      <c r="D154" s="22" t="s">
        <v>111</v>
      </c>
      <c r="BU154" s="64" t="str">
        <f t="shared" si="22"/>
        <v>ND</v>
      </c>
      <c r="BV154" s="73">
        <f t="shared" si="23"/>
        <v>0</v>
      </c>
      <c r="BW154" s="53">
        <v>400</v>
      </c>
      <c r="BX154" s="53">
        <v>14</v>
      </c>
      <c r="BY154" s="53">
        <v>730</v>
      </c>
      <c r="BZ154" s="53">
        <v>93</v>
      </c>
      <c r="CA154" s="53">
        <v>76</v>
      </c>
      <c r="CB154" s="53">
        <v>1.6</v>
      </c>
      <c r="CC154" s="53" t="s">
        <v>112</v>
      </c>
      <c r="CD154" s="45">
        <v>1.9</v>
      </c>
      <c r="CE154" s="45" t="s">
        <v>123</v>
      </c>
      <c r="CF154" s="45">
        <v>0.66</v>
      </c>
      <c r="CG154" s="45" t="s">
        <v>120</v>
      </c>
      <c r="CH154" s="45">
        <v>0.25</v>
      </c>
      <c r="CI154" s="45" t="s">
        <v>124</v>
      </c>
      <c r="CJ154" s="45">
        <v>0.049</v>
      </c>
      <c r="CK154" s="45" t="s">
        <v>112</v>
      </c>
      <c r="CL154" s="45">
        <v>22</v>
      </c>
      <c r="CM154" s="45" t="s">
        <v>120</v>
      </c>
      <c r="CN154" s="50"/>
      <c r="CO154" s="52"/>
      <c r="CP154" s="51"/>
      <c r="CQ154" s="50"/>
    </row>
    <row r="155" spans="1:95" ht="11.25">
      <c r="A155" s="22" t="s">
        <v>133</v>
      </c>
      <c r="B155" s="23">
        <v>36368</v>
      </c>
      <c r="C155" s="45">
        <v>6</v>
      </c>
      <c r="D155" s="22" t="s">
        <v>111</v>
      </c>
      <c r="BH155" s="40">
        <v>0.3</v>
      </c>
      <c r="BU155" s="64">
        <f>IF(COUNTA(A155)=1,IF(SUM(E155:BT155)=0,"ND",SUM(E155:BT155))," ")</f>
        <v>0.3</v>
      </c>
      <c r="BV155" s="73">
        <f>COUNTA(E155:BT155)</f>
        <v>1</v>
      </c>
      <c r="BW155" s="53">
        <v>290</v>
      </c>
      <c r="BX155" s="53">
        <v>4</v>
      </c>
      <c r="BY155" s="53">
        <v>530</v>
      </c>
      <c r="BZ155" s="53">
        <v>72</v>
      </c>
      <c r="CA155" s="53">
        <v>51</v>
      </c>
      <c r="CB155" s="53" t="s">
        <v>116</v>
      </c>
      <c r="CC155" s="53">
        <v>0.64</v>
      </c>
      <c r="CD155" s="45">
        <v>7.4</v>
      </c>
      <c r="CE155" s="45" t="s">
        <v>123</v>
      </c>
      <c r="CF155" s="45" t="s">
        <v>136</v>
      </c>
      <c r="CG155" s="45" t="s">
        <v>120</v>
      </c>
      <c r="CH155" s="45">
        <v>0.62</v>
      </c>
      <c r="CI155" s="45" t="s">
        <v>124</v>
      </c>
      <c r="CJ155" s="45">
        <v>0.69</v>
      </c>
      <c r="CK155" s="45" t="s">
        <v>112</v>
      </c>
      <c r="CL155" s="45">
        <v>12</v>
      </c>
      <c r="CM155" s="45" t="s">
        <v>123</v>
      </c>
      <c r="CN155" s="50">
        <v>1.79</v>
      </c>
      <c r="CO155" s="52">
        <v>5.4</v>
      </c>
      <c r="CP155" s="51">
        <v>708</v>
      </c>
      <c r="CQ155" s="50">
        <v>7.67</v>
      </c>
    </row>
    <row r="156" spans="1:95" ht="11.25">
      <c r="A156" s="22" t="s">
        <v>133</v>
      </c>
      <c r="B156" s="23">
        <v>36453</v>
      </c>
      <c r="C156" s="45">
        <v>6</v>
      </c>
      <c r="D156" s="22" t="s">
        <v>111</v>
      </c>
      <c r="BU156" s="64" t="str">
        <f>IF(COUNTA(A156)=1,IF(SUM(E156:BT156)=0,"ND",SUM(E156:BT156))," ")</f>
        <v>ND</v>
      </c>
      <c r="BV156" s="73">
        <f>COUNTA(E156:BT156)</f>
        <v>0</v>
      </c>
      <c r="BW156" s="53">
        <v>480</v>
      </c>
      <c r="BX156" s="53">
        <v>1.2</v>
      </c>
      <c r="BY156" s="53">
        <v>770</v>
      </c>
      <c r="BZ156" s="53">
        <v>77</v>
      </c>
      <c r="CA156" s="53">
        <v>76</v>
      </c>
      <c r="CB156" s="53">
        <v>2.7</v>
      </c>
      <c r="CC156" s="53">
        <v>3.92</v>
      </c>
      <c r="CD156" s="45">
        <v>3.8</v>
      </c>
      <c r="CE156" s="45" t="s">
        <v>123</v>
      </c>
      <c r="CF156" s="45" t="s">
        <v>136</v>
      </c>
      <c r="CG156" s="45" t="s">
        <v>120</v>
      </c>
      <c r="CH156" s="45">
        <v>0.28</v>
      </c>
      <c r="CI156" s="45" t="s">
        <v>124</v>
      </c>
      <c r="CJ156" s="45">
        <v>0.22</v>
      </c>
      <c r="CK156" s="45" t="s">
        <v>112</v>
      </c>
      <c r="CL156" s="45">
        <v>15</v>
      </c>
      <c r="CM156" s="45" t="s">
        <v>137</v>
      </c>
      <c r="CN156" s="50">
        <v>9.23</v>
      </c>
      <c r="CO156" s="52">
        <v>1.7</v>
      </c>
      <c r="CP156" s="51">
        <v>1895</v>
      </c>
      <c r="CQ156" s="50">
        <v>7.91</v>
      </c>
    </row>
    <row r="157" spans="1:95" ht="11.25">
      <c r="A157" s="22" t="s">
        <v>133</v>
      </c>
      <c r="B157" s="23">
        <v>36669</v>
      </c>
      <c r="C157" s="45">
        <v>6</v>
      </c>
      <c r="D157" s="22" t="s">
        <v>111</v>
      </c>
      <c r="BU157" s="64" t="str">
        <f>IF(COUNTA(A157)=1,IF(SUM(E157:BT157)=0,"ND",SUM(E157:BT157))," ")</f>
        <v>ND</v>
      </c>
      <c r="BV157" s="73">
        <f>COUNTA(E157:BT157)</f>
        <v>0</v>
      </c>
      <c r="BW157" s="53">
        <v>410</v>
      </c>
      <c r="BX157" s="53">
        <v>13</v>
      </c>
      <c r="BY157" s="53">
        <v>650</v>
      </c>
      <c r="BZ157" s="53">
        <v>73</v>
      </c>
      <c r="CA157" s="53">
        <v>56</v>
      </c>
      <c r="CB157" s="53">
        <v>0.2</v>
      </c>
      <c r="CC157" s="53">
        <v>0.14</v>
      </c>
      <c r="CD157" s="45">
        <v>9</v>
      </c>
      <c r="CE157" s="45" t="s">
        <v>123</v>
      </c>
      <c r="CF157" s="45">
        <v>0.87</v>
      </c>
      <c r="CG157" s="45" t="s">
        <v>120</v>
      </c>
      <c r="CH157" s="45">
        <v>2.4</v>
      </c>
      <c r="CI157" s="45" t="s">
        <v>124</v>
      </c>
      <c r="CJ157" s="45">
        <v>0.97</v>
      </c>
      <c r="CK157" s="45" t="s">
        <v>112</v>
      </c>
      <c r="CL157" s="45">
        <v>19</v>
      </c>
      <c r="CM157" s="45" t="s">
        <v>137</v>
      </c>
      <c r="CN157" s="50">
        <v>8.2</v>
      </c>
      <c r="CO157" s="52">
        <v>15.1</v>
      </c>
      <c r="CP157" s="51">
        <v>758</v>
      </c>
      <c r="CQ157" s="50">
        <v>7.63</v>
      </c>
    </row>
    <row r="158" spans="1:95" ht="11.25">
      <c r="A158" s="22" t="s">
        <v>133</v>
      </c>
      <c r="B158" s="23">
        <v>36761</v>
      </c>
      <c r="C158" s="45">
        <v>6</v>
      </c>
      <c r="D158" s="22" t="s">
        <v>111</v>
      </c>
      <c r="BU158" s="64" t="str">
        <f>IF(COUNTA(A158)=1,IF(SUM(E158:BT158)=0,"ND",SUM(E158:BT158))," ")</f>
        <v>ND</v>
      </c>
      <c r="BV158" s="73">
        <f>COUNTA(E158:BT158)</f>
        <v>0</v>
      </c>
      <c r="BW158" s="53">
        <v>430</v>
      </c>
      <c r="BX158" s="53">
        <v>8.7</v>
      </c>
      <c r="BY158" s="53">
        <v>690</v>
      </c>
      <c r="BZ158" s="53">
        <v>73</v>
      </c>
      <c r="CA158" s="53">
        <v>56</v>
      </c>
      <c r="CB158" s="53" t="s">
        <v>116</v>
      </c>
      <c r="CC158" s="53">
        <v>0.16</v>
      </c>
      <c r="CD158" s="45">
        <v>5</v>
      </c>
      <c r="CE158" s="45" t="s">
        <v>123</v>
      </c>
      <c r="CF158" s="45">
        <v>0.65</v>
      </c>
      <c r="CG158" s="45">
        <v>11</v>
      </c>
      <c r="CH158" s="45">
        <v>0.39</v>
      </c>
      <c r="CI158" s="45" t="s">
        <v>124</v>
      </c>
      <c r="CJ158" s="45">
        <v>0.24</v>
      </c>
      <c r="CK158" s="45" t="s">
        <v>112</v>
      </c>
      <c r="CL158" s="45">
        <v>14</v>
      </c>
      <c r="CM158" s="45" t="s">
        <v>137</v>
      </c>
      <c r="CN158" s="50"/>
      <c r="CO158" s="52"/>
      <c r="CP158" s="51"/>
      <c r="CQ158" s="50"/>
    </row>
    <row r="159" spans="1:95" ht="11.25">
      <c r="A159" s="22" t="s">
        <v>133</v>
      </c>
      <c r="B159" s="23">
        <v>36817</v>
      </c>
      <c r="C159" s="45">
        <v>6</v>
      </c>
      <c r="D159" s="22" t="s">
        <v>111</v>
      </c>
      <c r="BU159" s="64" t="str">
        <f>IF(COUNTA(A159)=1,IF(SUM(E159:BT159)=0,"ND",SUM(E159:BT159))," ")</f>
        <v>ND</v>
      </c>
      <c r="BV159" s="73">
        <f>COUNTA(E159:BT159)</f>
        <v>0</v>
      </c>
      <c r="BW159" s="53">
        <v>430</v>
      </c>
      <c r="BX159" s="53" t="s">
        <v>121</v>
      </c>
      <c r="BY159" s="53">
        <v>660</v>
      </c>
      <c r="BZ159" s="53">
        <v>68</v>
      </c>
      <c r="CA159" s="53">
        <v>69</v>
      </c>
      <c r="CB159" s="53">
        <v>0.48</v>
      </c>
      <c r="CC159" s="53">
        <v>0.08</v>
      </c>
      <c r="CD159" s="45">
        <v>2.4</v>
      </c>
      <c r="CE159" s="45" t="s">
        <v>118</v>
      </c>
      <c r="CF159" s="45">
        <v>0.65</v>
      </c>
      <c r="CG159" s="45" t="s">
        <v>120</v>
      </c>
      <c r="CH159" s="45">
        <v>0.04</v>
      </c>
      <c r="CI159" s="45" t="s">
        <v>121</v>
      </c>
      <c r="CJ159" s="45">
        <v>0.017</v>
      </c>
      <c r="CK159" s="45" t="s">
        <v>112</v>
      </c>
      <c r="CL159" s="45">
        <v>15</v>
      </c>
      <c r="CM159" s="45" t="s">
        <v>137</v>
      </c>
      <c r="CN159" s="50"/>
      <c r="CO159" s="52"/>
      <c r="CP159" s="51"/>
      <c r="CQ159" s="50"/>
    </row>
    <row r="160" spans="73:95" ht="11.25">
      <c r="BU160" s="64"/>
      <c r="BV160" s="73"/>
      <c r="BW160" s="53"/>
      <c r="BX160" s="53"/>
      <c r="BY160" s="53"/>
      <c r="BZ160" s="53"/>
      <c r="CA160" s="53"/>
      <c r="CB160" s="53"/>
      <c r="CC160" s="53"/>
      <c r="CN160" s="50"/>
      <c r="CO160" s="52"/>
      <c r="CP160" s="51"/>
      <c r="CQ160" s="50"/>
    </row>
    <row r="161" spans="73:81" ht="11.25">
      <c r="BU161" s="64"/>
      <c r="BV161" s="73"/>
      <c r="BW161" s="53"/>
      <c r="BX161" s="53"/>
      <c r="BY161" s="53"/>
      <c r="BZ161" s="53"/>
      <c r="CA161" s="53"/>
      <c r="CB161" s="53"/>
      <c r="CC161" s="53"/>
    </row>
    <row r="162" spans="1:81" ht="11.25">
      <c r="A162" s="22" t="s">
        <v>134</v>
      </c>
      <c r="B162" s="23">
        <v>35257</v>
      </c>
      <c r="D162" s="22" t="s">
        <v>111</v>
      </c>
      <c r="T162" s="40">
        <v>0.3</v>
      </c>
      <c r="AY162" s="40">
        <v>0.8</v>
      </c>
      <c r="BU162" s="64">
        <f aca="true" t="shared" si="24" ref="BU162:BU173">IF(COUNTA(A162)=1,IF(SUM(E162:BT162)=0,"ND",SUM(E162:BT162))," ")</f>
        <v>1.1</v>
      </c>
      <c r="BV162" s="73">
        <f t="shared" si="23"/>
        <v>2</v>
      </c>
      <c r="BW162" s="53"/>
      <c r="BX162" s="53"/>
      <c r="BY162" s="53"/>
      <c r="BZ162" s="53"/>
      <c r="CA162" s="53"/>
      <c r="CB162" s="53"/>
      <c r="CC162" s="53"/>
    </row>
    <row r="163" spans="1:81" ht="11.25">
      <c r="A163" s="22" t="s">
        <v>134</v>
      </c>
      <c r="B163" s="23">
        <v>35317</v>
      </c>
      <c r="D163" s="22" t="s">
        <v>111</v>
      </c>
      <c r="BU163" s="64" t="str">
        <f t="shared" si="24"/>
        <v>ND</v>
      </c>
      <c r="BV163" s="73">
        <f t="shared" si="23"/>
        <v>0</v>
      </c>
      <c r="BW163" s="53"/>
      <c r="BX163" s="53"/>
      <c r="BY163" s="53"/>
      <c r="BZ163" s="53"/>
      <c r="CA163" s="53"/>
      <c r="CB163" s="53"/>
      <c r="CC163" s="53"/>
    </row>
    <row r="164" spans="1:81" ht="11.25">
      <c r="A164" s="22" t="s">
        <v>134</v>
      </c>
      <c r="B164" s="23">
        <v>35538</v>
      </c>
      <c r="D164" s="22" t="s">
        <v>111</v>
      </c>
      <c r="BU164" s="64" t="str">
        <f t="shared" si="24"/>
        <v>ND</v>
      </c>
      <c r="BV164" s="73">
        <f t="shared" si="23"/>
        <v>0</v>
      </c>
      <c r="BW164" s="53"/>
      <c r="BX164" s="53"/>
      <c r="BY164" s="53"/>
      <c r="BZ164" s="53"/>
      <c r="CA164" s="53"/>
      <c r="CB164" s="53"/>
      <c r="CC164" s="53"/>
    </row>
    <row r="165" spans="1:81" ht="11.25">
      <c r="A165" s="22" t="s">
        <v>134</v>
      </c>
      <c r="B165" s="23">
        <v>35626</v>
      </c>
      <c r="D165" s="22" t="s">
        <v>111</v>
      </c>
      <c r="BU165" s="64" t="str">
        <f t="shared" si="24"/>
        <v>ND</v>
      </c>
      <c r="BV165" s="73">
        <f t="shared" si="23"/>
        <v>0</v>
      </c>
      <c r="BW165" s="53"/>
      <c r="BX165" s="53"/>
      <c r="BY165" s="53"/>
      <c r="BZ165" s="53"/>
      <c r="CA165" s="53"/>
      <c r="CB165" s="53"/>
      <c r="CC165" s="53"/>
    </row>
    <row r="166" spans="1:81" ht="11.25">
      <c r="A166" s="22" t="s">
        <v>134</v>
      </c>
      <c r="B166" s="23">
        <v>36453</v>
      </c>
      <c r="D166" s="22" t="s">
        <v>111</v>
      </c>
      <c r="BU166" s="64" t="str">
        <f>IF(COUNTA(A166)=1,IF(SUM(E166:BT166)=0,"ND",SUM(E166:BT166))," ")</f>
        <v>ND</v>
      </c>
      <c r="BV166" s="73">
        <f>COUNTA(E166:BT166)</f>
        <v>0</v>
      </c>
      <c r="BW166" s="53"/>
      <c r="BX166" s="53"/>
      <c r="BY166" s="53"/>
      <c r="BZ166" s="53"/>
      <c r="CA166" s="53"/>
      <c r="CB166" s="53"/>
      <c r="CC166" s="53"/>
    </row>
    <row r="167" spans="1:81" ht="11.25">
      <c r="A167" s="22" t="s">
        <v>134</v>
      </c>
      <c r="B167" s="75">
        <v>36761</v>
      </c>
      <c r="C167" s="75"/>
      <c r="D167" s="75" t="s">
        <v>111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76"/>
      <c r="BU167" s="64" t="str">
        <f>IF(COUNTA(A167)=1,IF(SUM(E167:BT167)=0,"ND",SUM(E167:BT167))," ")</f>
        <v>ND</v>
      </c>
      <c r="BV167" s="73">
        <f>COUNTA(E167:BT167)</f>
        <v>0</v>
      </c>
      <c r="BW167" s="53"/>
      <c r="BX167" s="53"/>
      <c r="BY167" s="53"/>
      <c r="BZ167" s="53"/>
      <c r="CA167" s="53"/>
      <c r="CB167" s="53"/>
      <c r="CC167" s="53"/>
    </row>
    <row r="168" spans="1:81" ht="11.25">
      <c r="A168" s="22" t="s">
        <v>134</v>
      </c>
      <c r="B168" s="75">
        <v>36815</v>
      </c>
      <c r="C168" s="75"/>
      <c r="D168" s="75" t="s">
        <v>111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78"/>
      <c r="BU168" s="64" t="str">
        <f>IF(COUNTA(A168)=1,IF(SUM(E168:BT168)=0,"ND",SUM(E168:BT168))," ")</f>
        <v>ND</v>
      </c>
      <c r="BV168" s="73">
        <f>COUNTA(E168:BT168)</f>
        <v>0</v>
      </c>
      <c r="BW168" s="53"/>
      <c r="BX168" s="53"/>
      <c r="BY168" s="53"/>
      <c r="BZ168" s="53"/>
      <c r="CA168" s="53"/>
      <c r="CB168" s="53"/>
      <c r="CC168" s="53"/>
    </row>
    <row r="169" spans="73:81" ht="11.25">
      <c r="BU169" s="64" t="str">
        <f t="shared" si="24"/>
        <v> </v>
      </c>
      <c r="BV169" s="73"/>
      <c r="BW169" s="53"/>
      <c r="BX169" s="53"/>
      <c r="BY169" s="53"/>
      <c r="BZ169" s="53"/>
      <c r="CA169" s="53"/>
      <c r="CB169" s="53"/>
      <c r="CC169" s="53"/>
    </row>
    <row r="170" spans="1:90" ht="11.25">
      <c r="A170" s="22" t="s">
        <v>135</v>
      </c>
      <c r="B170" s="23">
        <v>35257</v>
      </c>
      <c r="D170" s="22" t="s">
        <v>111</v>
      </c>
      <c r="T170" s="40">
        <v>0.1</v>
      </c>
      <c r="BU170" s="64">
        <f t="shared" si="24"/>
        <v>0.1</v>
      </c>
      <c r="BV170" s="73">
        <f t="shared" si="23"/>
        <v>1</v>
      </c>
      <c r="BW170" s="53"/>
      <c r="BX170" s="53"/>
      <c r="BY170" s="53"/>
      <c r="BZ170" s="53"/>
      <c r="CA170" s="53"/>
      <c r="CB170" s="53"/>
      <c r="CC170" s="53"/>
      <c r="CE170" s="45">
        <v>1.4</v>
      </c>
      <c r="CL170" s="45">
        <v>2.4</v>
      </c>
    </row>
    <row r="171" spans="1:91" ht="11.25">
      <c r="A171" s="22" t="s">
        <v>135</v>
      </c>
      <c r="B171" s="23">
        <v>35286</v>
      </c>
      <c r="D171" s="22" t="s">
        <v>111</v>
      </c>
      <c r="BU171" s="64" t="str">
        <f t="shared" si="24"/>
        <v>ND</v>
      </c>
      <c r="BV171" s="73">
        <f t="shared" si="23"/>
        <v>0</v>
      </c>
      <c r="BW171" s="53"/>
      <c r="BX171" s="53"/>
      <c r="BY171" s="53"/>
      <c r="BZ171" s="53"/>
      <c r="CA171" s="53"/>
      <c r="CB171" s="53"/>
      <c r="CC171" s="53"/>
      <c r="CK171" s="45">
        <v>0.02</v>
      </c>
      <c r="CM171" s="45">
        <v>0.013</v>
      </c>
    </row>
    <row r="172" spans="1:91" ht="11.25">
      <c r="A172" s="22" t="s">
        <v>135</v>
      </c>
      <c r="B172" s="23">
        <v>35317</v>
      </c>
      <c r="D172" s="22" t="s">
        <v>111</v>
      </c>
      <c r="AS172" s="40">
        <v>2</v>
      </c>
      <c r="BG172" s="40">
        <v>12</v>
      </c>
      <c r="BU172" s="64">
        <f t="shared" si="24"/>
        <v>14</v>
      </c>
      <c r="BV172" s="73">
        <f t="shared" si="23"/>
        <v>2</v>
      </c>
      <c r="BW172" s="53"/>
      <c r="BX172" s="53"/>
      <c r="BY172" s="53"/>
      <c r="BZ172" s="53"/>
      <c r="CA172" s="53"/>
      <c r="CB172" s="53"/>
      <c r="CC172" s="53"/>
      <c r="CD172" s="45" t="s">
        <v>114</v>
      </c>
      <c r="CE172" s="45">
        <v>2.8</v>
      </c>
      <c r="CF172" s="45" t="s">
        <v>114</v>
      </c>
      <c r="CG172" s="45" t="s">
        <v>114</v>
      </c>
      <c r="CH172" s="45" t="s">
        <v>114</v>
      </c>
      <c r="CI172" s="45" t="s">
        <v>114</v>
      </c>
      <c r="CJ172" s="45" t="s">
        <v>114</v>
      </c>
      <c r="CK172" s="45">
        <v>0.02</v>
      </c>
      <c r="CL172" s="45">
        <v>1</v>
      </c>
      <c r="CM172" s="45" t="s">
        <v>114</v>
      </c>
    </row>
    <row r="173" spans="1:81" ht="11.25">
      <c r="A173" s="22" t="s">
        <v>135</v>
      </c>
      <c r="B173" s="23">
        <v>35538</v>
      </c>
      <c r="D173" s="22" t="s">
        <v>111</v>
      </c>
      <c r="AY173" s="40">
        <v>1.1</v>
      </c>
      <c r="BU173" s="64">
        <f t="shared" si="24"/>
        <v>1.1</v>
      </c>
      <c r="BV173" s="73">
        <f t="shared" si="23"/>
        <v>1</v>
      </c>
      <c r="BW173" s="53"/>
      <c r="BX173" s="53"/>
      <c r="BY173" s="53"/>
      <c r="BZ173" s="53"/>
      <c r="CA173" s="53"/>
      <c r="CB173" s="53"/>
      <c r="CC173" s="53"/>
    </row>
  </sheetData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GWSW Staff</dc:creator>
  <cp:keywords/>
  <dc:description/>
  <cp:lastModifiedBy>jjulik</cp:lastModifiedBy>
  <cp:lastPrinted>2000-04-07T19:29:10Z</cp:lastPrinted>
  <dcterms:created xsi:type="dcterms:W3CDTF">1999-06-08T18:57:43Z</dcterms:created>
  <cp:category/>
  <cp:version/>
  <cp:contentType/>
  <cp:contentStatus/>
</cp:coreProperties>
</file>